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30" windowWidth="13605" windowHeight="42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3" i="1"/>
  <c r="G64"/>
  <c r="G65"/>
  <c r="G62"/>
  <c r="E55"/>
  <c r="E56"/>
  <c r="E57"/>
  <c r="E54"/>
  <c r="G47"/>
  <c r="G48"/>
  <c r="G49"/>
  <c r="G46"/>
  <c r="E39"/>
  <c r="E40"/>
  <c r="E41"/>
  <c r="E38"/>
  <c r="E30"/>
  <c r="E31"/>
  <c r="E32"/>
  <c r="E33"/>
  <c r="E29"/>
  <c r="G24" l="1"/>
  <c r="G23"/>
  <c r="G22"/>
  <c r="F23"/>
  <c r="F24"/>
  <c r="F22"/>
  <c r="F18"/>
  <c r="E18"/>
  <c r="F17"/>
  <c r="E17"/>
  <c r="E11"/>
  <c r="E12"/>
  <c r="E13"/>
  <c r="E14"/>
  <c r="E10"/>
  <c r="J189" i="2"/>
  <c r="H189"/>
  <c r="F189"/>
  <c r="J188"/>
  <c r="H188"/>
  <c r="F188"/>
  <c r="J187"/>
  <c r="H187"/>
  <c r="F187"/>
  <c r="J186"/>
  <c r="H186"/>
  <c r="F186"/>
  <c r="J160"/>
  <c r="H160"/>
  <c r="F160"/>
  <c r="V159"/>
  <c r="J159"/>
  <c r="H159"/>
  <c r="F159"/>
  <c r="V158"/>
  <c r="J158"/>
  <c r="H158"/>
  <c r="F158"/>
  <c r="V157"/>
  <c r="J157"/>
  <c r="H157"/>
  <c r="F157"/>
  <c r="J131"/>
  <c r="H131"/>
  <c r="F131"/>
  <c r="J130"/>
  <c r="H130"/>
  <c r="F130"/>
  <c r="J129"/>
  <c r="H129"/>
  <c r="F129"/>
  <c r="J128"/>
  <c r="H128"/>
  <c r="F128"/>
  <c r="E100"/>
  <c r="E99"/>
  <c r="E98"/>
  <c r="H80"/>
  <c r="H79"/>
  <c r="H61"/>
  <c r="H60"/>
  <c r="G42"/>
  <c r="G41"/>
  <c r="G40"/>
  <c r="G15"/>
  <c r="G14"/>
  <c r="G13"/>
</calcChain>
</file>

<file path=xl/comments1.xml><?xml version="1.0" encoding="utf-8"?>
<comments xmlns="http://schemas.openxmlformats.org/spreadsheetml/2006/main">
  <authors>
    <author>Kim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크거나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같다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이라는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단어와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같다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작거나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같다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라는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단어와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F17" authorId="0">
      <text>
        <r>
          <rPr>
            <b/>
            <sz val="9"/>
            <color indexed="81"/>
            <rFont val="돋움"/>
            <family val="3"/>
            <charset val="129"/>
          </rPr>
          <t>왼쪽의 IF 함수를 통한 "평균이상"은 오른쪽의 "평균이상"과 결과적으로는 같다.
IF 함수는 여러가지 경우에 따라 다른 문장을 출력하고 싶거나, 여러 처리를 편하게 하기 위하여 사용된다.</t>
        </r>
      </text>
    </comment>
    <comment ref="E53" authorId="0">
      <text>
        <r>
          <rPr>
            <b/>
            <sz val="9"/>
            <color indexed="81"/>
            <rFont val="돋움"/>
            <family val="3"/>
            <charset val="129"/>
          </rPr>
          <t>일반적으로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순위는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점수가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높은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사람이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높다고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봄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돋움"/>
            <family val="3"/>
            <charset val="129"/>
          </rPr>
          <t>내림차순</t>
        </r>
        <r>
          <rPr>
            <b/>
            <sz val="9"/>
            <color indexed="81"/>
            <rFont val="Tahoma"/>
            <family val="2"/>
          </rPr>
          <t xml:space="preserve"> : 100 99 98 97 96… </t>
        </r>
        <r>
          <rPr>
            <b/>
            <sz val="9"/>
            <color indexed="81"/>
            <rFont val="돋움"/>
            <family val="3"/>
            <charset val="129"/>
          </rPr>
          <t>밑으로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내려가는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일반적인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점수를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나타내는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..)
</t>
        </r>
        <r>
          <rPr>
            <b/>
            <sz val="9"/>
            <color indexed="81"/>
            <rFont val="돋움"/>
            <family val="3"/>
            <charset val="129"/>
          </rPr>
          <t>오름차순</t>
        </r>
        <r>
          <rPr>
            <b/>
            <sz val="9"/>
            <color indexed="81"/>
            <rFont val="Tahoma"/>
            <family val="2"/>
          </rPr>
          <t xml:space="preserve"> : 1 2 3 4 5… </t>
        </r>
        <r>
          <rPr>
            <b/>
            <sz val="9"/>
            <color indexed="81"/>
            <rFont val="돋움"/>
            <family val="3"/>
            <charset val="129"/>
          </rPr>
          <t>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증가해가는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>.
(</t>
        </r>
        <r>
          <rPr>
            <b/>
            <sz val="9"/>
            <color indexed="81"/>
            <rFont val="돋움"/>
            <family val="3"/>
            <charset val="129"/>
          </rPr>
          <t>나이가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순위를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나타낸다든지</t>
        </r>
        <r>
          <rPr>
            <b/>
            <sz val="9"/>
            <color indexed="81"/>
            <rFont val="Tahoma"/>
            <family val="2"/>
          </rPr>
          <t>….)</t>
        </r>
      </text>
    </comment>
  </commentList>
</comments>
</file>

<file path=xl/comments2.xml><?xml version="1.0" encoding="utf-8"?>
<comments xmlns="http://schemas.openxmlformats.org/spreadsheetml/2006/main">
  <authors>
    <author>Kim</author>
  </authors>
  <commentList>
    <comment ref="J135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반올림의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 : 222.333 -&gt; 220</t>
        </r>
      </text>
    </comment>
    <comment ref="G144" authorId="0">
      <text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함수를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때</t>
        </r>
        <r>
          <rPr>
            <b/>
            <sz val="9"/>
            <color indexed="81"/>
            <rFont val="Tahoma"/>
            <family val="2"/>
          </rPr>
          <t xml:space="preserve">…
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때는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함수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하나하나를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나가면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된다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문제에서는
</t>
        </r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돋움"/>
            <family val="3"/>
            <charset val="129"/>
          </rPr>
          <t>국어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영어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수학의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구하고</t>
        </r>
        <r>
          <rPr>
            <b/>
            <sz val="9"/>
            <color indexed="81"/>
            <rFont val="Tahoma"/>
            <family val="2"/>
          </rPr>
          <t>,
2.</t>
        </r>
        <r>
          <rPr>
            <b/>
            <sz val="9"/>
            <color indexed="81"/>
            <rFont val="돋움"/>
            <family val="3"/>
            <charset val="129"/>
          </rPr>
          <t>구해진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값을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반올림하는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된다</t>
        </r>
        <r>
          <rPr>
            <b/>
            <sz val="9"/>
            <color indexed="81"/>
            <rFont val="Tahoma"/>
            <family val="2"/>
          </rPr>
          <t xml:space="preserve">. 
() </t>
        </r>
        <r>
          <rPr>
            <b/>
            <sz val="9"/>
            <color indexed="81"/>
            <rFont val="돋움"/>
            <family val="3"/>
            <charset val="129"/>
          </rPr>
          <t>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먼저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계산된다고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있다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돋움"/>
            <family val="3"/>
            <charset val="129"/>
          </rPr>
          <t>예를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들어</t>
        </r>
        <r>
          <rPr>
            <b/>
            <sz val="9"/>
            <color indexed="81"/>
            <rFont val="Tahoma"/>
            <family val="2"/>
          </rPr>
          <t xml:space="preserve"> ROUND(AVERAGE(~),~)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구성된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경우
</t>
        </r>
        <r>
          <rPr>
            <b/>
            <sz val="9"/>
            <color indexed="81"/>
            <rFont val="Tahoma"/>
            <family val="2"/>
          </rPr>
          <t xml:space="preserve">1.AVERAGE(~) </t>
        </r>
        <r>
          <rPr>
            <b/>
            <sz val="9"/>
            <color indexed="81"/>
            <rFont val="돋움"/>
            <family val="3"/>
            <charset val="129"/>
          </rPr>
          <t>함수를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반환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 72.5)
2.ROUND(</t>
        </r>
        <r>
          <rPr>
            <b/>
            <sz val="9"/>
            <color indexed="81"/>
            <rFont val="돋움"/>
            <family val="3"/>
            <charset val="129"/>
          </rPr>
          <t>반환된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>, ~)</t>
        </r>
        <r>
          <rPr>
            <b/>
            <sz val="9"/>
            <color indexed="81"/>
            <rFont val="돋움"/>
            <family val="3"/>
            <charset val="129"/>
          </rPr>
          <t>함수를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실행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예로는</t>
        </r>
        <r>
          <rPr>
            <b/>
            <sz val="9"/>
            <color indexed="81"/>
            <rFont val="Tahoma"/>
            <family val="2"/>
          </rPr>
          <t xml:space="preserve"> ROUND(72.5,~)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J164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올림의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 : 222.333 -&gt; 230</t>
        </r>
      </text>
    </comment>
    <comment ref="G173" authorId="0">
      <text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함수를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때</t>
        </r>
        <r>
          <rPr>
            <b/>
            <sz val="9"/>
            <color indexed="81"/>
            <rFont val="Tahoma"/>
            <family val="2"/>
          </rPr>
          <t xml:space="preserve">…
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때는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함수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하나하나를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나가면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된다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문제에서는
</t>
        </r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돋움"/>
            <family val="3"/>
            <charset val="129"/>
          </rPr>
          <t>국어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영어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수학의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구하고</t>
        </r>
        <r>
          <rPr>
            <b/>
            <sz val="9"/>
            <color indexed="81"/>
            <rFont val="Tahoma"/>
            <family val="2"/>
          </rPr>
          <t>,
2.</t>
        </r>
        <r>
          <rPr>
            <b/>
            <sz val="9"/>
            <color indexed="81"/>
            <rFont val="돋움"/>
            <family val="3"/>
            <charset val="129"/>
          </rPr>
          <t>구해진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값을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올림하는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된다</t>
        </r>
        <r>
          <rPr>
            <b/>
            <sz val="9"/>
            <color indexed="81"/>
            <rFont val="Tahoma"/>
            <family val="2"/>
          </rPr>
          <t xml:space="preserve">. 
() </t>
        </r>
        <r>
          <rPr>
            <b/>
            <sz val="9"/>
            <color indexed="81"/>
            <rFont val="돋움"/>
            <family val="3"/>
            <charset val="129"/>
          </rPr>
          <t>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먼저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계산된다고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있다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돋움"/>
            <family val="3"/>
            <charset val="129"/>
          </rPr>
          <t>예를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들어</t>
        </r>
        <r>
          <rPr>
            <b/>
            <sz val="9"/>
            <color indexed="81"/>
            <rFont val="Tahoma"/>
            <family val="2"/>
          </rPr>
          <t xml:space="preserve"> ROUNDUP(AVERAGE(~),~)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구성된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경우
</t>
        </r>
        <r>
          <rPr>
            <b/>
            <sz val="9"/>
            <color indexed="81"/>
            <rFont val="Tahoma"/>
            <family val="2"/>
          </rPr>
          <t xml:space="preserve">1.AVERAGE(~) </t>
        </r>
        <r>
          <rPr>
            <b/>
            <sz val="9"/>
            <color indexed="81"/>
            <rFont val="돋움"/>
            <family val="3"/>
            <charset val="129"/>
          </rPr>
          <t>함수를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반환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 72.5)
2.ROUNDUP(</t>
        </r>
        <r>
          <rPr>
            <b/>
            <sz val="9"/>
            <color indexed="81"/>
            <rFont val="돋움"/>
            <family val="3"/>
            <charset val="129"/>
          </rPr>
          <t>반환된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>, ~)</t>
        </r>
        <r>
          <rPr>
            <b/>
            <sz val="9"/>
            <color indexed="81"/>
            <rFont val="돋움"/>
            <family val="3"/>
            <charset val="129"/>
          </rPr>
          <t>함수를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실행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예로는</t>
        </r>
        <r>
          <rPr>
            <b/>
            <sz val="9"/>
            <color indexed="81"/>
            <rFont val="Tahoma"/>
            <family val="2"/>
          </rPr>
          <t xml:space="preserve"> ROUNDUP(72.5,~)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J193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내림의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 : 222.333 -&gt; 220</t>
        </r>
      </text>
    </comment>
    <comment ref="G202" authorId="0">
      <text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함수를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같이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때</t>
        </r>
        <r>
          <rPr>
            <b/>
            <sz val="9"/>
            <color indexed="81"/>
            <rFont val="Tahoma"/>
            <family val="2"/>
          </rPr>
          <t xml:space="preserve">…
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때는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함수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하나하나를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나가면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된다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문제에서는
</t>
        </r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돋움"/>
            <family val="3"/>
            <charset val="129"/>
          </rPr>
          <t>국어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영어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수학의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구하고</t>
        </r>
        <r>
          <rPr>
            <b/>
            <sz val="9"/>
            <color indexed="81"/>
            <rFont val="Tahoma"/>
            <family val="2"/>
          </rPr>
          <t>,
2.</t>
        </r>
        <r>
          <rPr>
            <b/>
            <sz val="9"/>
            <color indexed="81"/>
            <rFont val="돋움"/>
            <family val="3"/>
            <charset val="129"/>
          </rPr>
          <t>구해진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값을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반올림하는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된다</t>
        </r>
        <r>
          <rPr>
            <b/>
            <sz val="9"/>
            <color indexed="81"/>
            <rFont val="Tahoma"/>
            <family val="2"/>
          </rPr>
          <t xml:space="preserve">. 
() </t>
        </r>
        <r>
          <rPr>
            <b/>
            <sz val="9"/>
            <color indexed="81"/>
            <rFont val="돋움"/>
            <family val="3"/>
            <charset val="129"/>
          </rPr>
          <t>안에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먼저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계산된다고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있다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돋움"/>
            <family val="3"/>
            <charset val="129"/>
          </rPr>
          <t>예를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들어</t>
        </r>
        <r>
          <rPr>
            <b/>
            <sz val="9"/>
            <color indexed="81"/>
            <rFont val="Tahoma"/>
            <family val="2"/>
          </rPr>
          <t xml:space="preserve"> ROUND(AVERAGE(~),~)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구성된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경우
</t>
        </r>
        <r>
          <rPr>
            <b/>
            <sz val="9"/>
            <color indexed="81"/>
            <rFont val="Tahoma"/>
            <family val="2"/>
          </rPr>
          <t xml:space="preserve">1.AVERAGE(~) </t>
        </r>
        <r>
          <rPr>
            <b/>
            <sz val="9"/>
            <color indexed="81"/>
            <rFont val="돋움"/>
            <family val="3"/>
            <charset val="129"/>
          </rPr>
          <t>함수를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반환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 72.5)
2.ROUND(</t>
        </r>
        <r>
          <rPr>
            <b/>
            <sz val="9"/>
            <color indexed="81"/>
            <rFont val="돋움"/>
            <family val="3"/>
            <charset val="129"/>
          </rPr>
          <t>반환된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>, ~)</t>
        </r>
        <r>
          <rPr>
            <b/>
            <sz val="9"/>
            <color indexed="81"/>
            <rFont val="돋움"/>
            <family val="3"/>
            <charset val="129"/>
          </rPr>
          <t>함수를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실행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예로는</t>
        </r>
        <r>
          <rPr>
            <b/>
            <sz val="9"/>
            <color indexed="81"/>
            <rFont val="Tahoma"/>
            <family val="2"/>
          </rPr>
          <t xml:space="preserve"> ROUND(72.5,~)</t>
        </r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<sst xmlns="http://schemas.openxmlformats.org/spreadsheetml/2006/main" count="332" uniqueCount="173">
  <si>
    <t>(예: 학교에서 시험 본 수학시험의 성적이 전교생 중 몇 등인지.. (300명 중 50등) )</t>
    <phoneticPr fontId="1" type="noConversion"/>
  </si>
  <si>
    <t>학생1</t>
    <phoneticPr fontId="1" type="noConversion"/>
  </si>
  <si>
    <t>학생2</t>
    <phoneticPr fontId="1" type="noConversion"/>
  </si>
  <si>
    <t>학생3</t>
  </si>
  <si>
    <t>학생3</t>
    <phoneticPr fontId="1" type="noConversion"/>
  </si>
  <si>
    <t>수학</t>
    <phoneticPr fontId="1" type="noConversion"/>
  </si>
  <si>
    <t>점수</t>
    <phoneticPr fontId="1" type="noConversion"/>
  </si>
  <si>
    <t>등수</t>
    <phoneticPr fontId="1" type="noConversion"/>
  </si>
  <si>
    <t>예를 들어 학생 3명의 성적을 비교하여 등수를 확인하고 싶다면 아래와 같이 rank를 사용하면 된다.</t>
    <phoneticPr fontId="1" type="noConversion"/>
  </si>
  <si>
    <t>.. =rank(현재 행에 해당하는 학생의 점수, 전체 학생의 점수(범위), 0(내림차순))</t>
    <phoneticPr fontId="1" type="noConversion"/>
  </si>
  <si>
    <t>내림차순 = 순서가 높은 수부터 낮은 수로 됨.</t>
    <phoneticPr fontId="1" type="noConversion"/>
  </si>
  <si>
    <t>오름차순 = 순서가 낮은 수부터 높은 수로 됨</t>
    <phoneticPr fontId="1" type="noConversion"/>
  </si>
  <si>
    <t>예제1</t>
    <phoneticPr fontId="1" type="noConversion"/>
  </si>
  <si>
    <t>전체 학생의 점수가 높은 순서대로 등수를 나타내시오(RANK)</t>
    <phoneticPr fontId="1" type="noConversion"/>
  </si>
  <si>
    <t>학생4</t>
  </si>
  <si>
    <t>학생5</t>
  </si>
  <si>
    <t>예제2</t>
    <phoneticPr fontId="1" type="noConversion"/>
  </si>
  <si>
    <t>수학점수</t>
    <phoneticPr fontId="1" type="noConversion"/>
  </si>
  <si>
    <t>영어점수</t>
    <phoneticPr fontId="1" type="noConversion"/>
  </si>
  <si>
    <t>국어점수</t>
    <phoneticPr fontId="1" type="noConversion"/>
  </si>
  <si>
    <r>
      <t xml:space="preserve">학생 중 </t>
    </r>
    <r>
      <rPr>
        <u/>
        <sz val="11"/>
        <color theme="1"/>
        <rFont val="맑은 고딕"/>
        <family val="3"/>
        <charset val="129"/>
        <scheme val="minor"/>
      </rPr>
      <t>수학 점수</t>
    </r>
    <r>
      <rPr>
        <sz val="11"/>
        <color theme="1"/>
        <rFont val="맑은 고딕"/>
        <family val="2"/>
        <charset val="129"/>
        <scheme val="minor"/>
      </rPr>
      <t>가 높은 순서대로 등수를 나타내시오(RANK)</t>
    </r>
    <phoneticPr fontId="1" type="noConversion"/>
  </si>
  <si>
    <t>1. SUM</t>
    <phoneticPr fontId="1" type="noConversion"/>
  </si>
  <si>
    <t>sum 함수는 합계를 구해주는 함수로 일정 범위를 지정해주면 그 범위의 값들을 모두 더한 값을 알려준다.</t>
    <phoneticPr fontId="1" type="noConversion"/>
  </si>
  <si>
    <t>(예: 시험 본 과목들(수학,영어,과학)의 합계 점수)</t>
    <phoneticPr fontId="1" type="noConversion"/>
  </si>
  <si>
    <t>영어</t>
    <phoneticPr fontId="1" type="noConversion"/>
  </si>
  <si>
    <t>과학</t>
    <phoneticPr fontId="1" type="noConversion"/>
  </si>
  <si>
    <t>총점</t>
    <phoneticPr fontId="1" type="noConversion"/>
  </si>
  <si>
    <t>예를 들어 수학 영어 과학 점수의 총점(합계)를 구하고 싶다고 하면 아래와 같이 sum을 사용하면 된다.</t>
    <phoneticPr fontId="1" type="noConversion"/>
  </si>
  <si>
    <t>학생4</t>
    <phoneticPr fontId="1" type="noConversion"/>
  </si>
  <si>
    <t>학생5</t>
    <phoneticPr fontId="1" type="noConversion"/>
  </si>
  <si>
    <t>학생들의 모든 과목(수학,영어,과학)의 총점을 구하시오(SUM)</t>
    <phoneticPr fontId="1" type="noConversion"/>
  </si>
  <si>
    <t>봉사 시간의 합계를 나타내시오(SUM)</t>
    <phoneticPr fontId="1" type="noConversion"/>
  </si>
  <si>
    <t>봉사시간</t>
    <phoneticPr fontId="1" type="noConversion"/>
  </si>
  <si>
    <t>위치</t>
    <phoneticPr fontId="1" type="noConversion"/>
  </si>
  <si>
    <t>봉사활동1</t>
    <phoneticPr fontId="1" type="noConversion"/>
  </si>
  <si>
    <t>봉사활동2</t>
  </si>
  <si>
    <t>봉사활동3</t>
  </si>
  <si>
    <t>봉사활동4</t>
  </si>
  <si>
    <t>총 봉사 시간</t>
    <phoneticPr fontId="1" type="noConversion"/>
  </si>
  <si>
    <t>광산구</t>
    <phoneticPr fontId="1" type="noConversion"/>
  </si>
  <si>
    <t>서구</t>
    <phoneticPr fontId="1" type="noConversion"/>
  </si>
  <si>
    <t>북구</t>
    <phoneticPr fontId="1" type="noConversion"/>
  </si>
  <si>
    <t>average 함수는 평균을 구해주는 함수로 일정 범위를 지정해주면 그 범위의 값들의 평균 값을 알려준다.</t>
    <phoneticPr fontId="1" type="noConversion"/>
  </si>
  <si>
    <t>(예: 시험 본 과목들(수학,영어,과학)의 평균 점수)</t>
    <phoneticPr fontId="1" type="noConversion"/>
  </si>
  <si>
    <t>예를 들어 수학 영어 과학 점수의 평균을 구하고 싶다고 하면 아래와 같이 average을 사용하면 된다.</t>
    <phoneticPr fontId="1" type="noConversion"/>
  </si>
  <si>
    <t>평균</t>
    <phoneticPr fontId="1" type="noConversion"/>
  </si>
  <si>
    <t>학생들의 모든 과목(수학,영어,과학)의 평균을 구하시오(AVERAGE)</t>
    <phoneticPr fontId="1" type="noConversion"/>
  </si>
  <si>
    <t>2. AVERAGE</t>
    <phoneticPr fontId="1" type="noConversion"/>
  </si>
  <si>
    <t>학생1</t>
    <phoneticPr fontId="1" type="noConversion"/>
  </si>
  <si>
    <t>학생2</t>
  </si>
  <si>
    <t>학생2</t>
    <phoneticPr fontId="1" type="noConversion"/>
  </si>
  <si>
    <t>수학</t>
    <phoneticPr fontId="1" type="noConversion"/>
  </si>
  <si>
    <t>영어</t>
    <phoneticPr fontId="1" type="noConversion"/>
  </si>
  <si>
    <t>과학</t>
    <phoneticPr fontId="1" type="noConversion"/>
  </si>
  <si>
    <t>한국사</t>
    <phoneticPr fontId="1" type="noConversion"/>
  </si>
  <si>
    <t>최저점</t>
    <phoneticPr fontId="1" type="noConversion"/>
  </si>
  <si>
    <t>예를 들어 수학 영어 과학 한국사 점수 중 최저점(가장 낮은 점수)을 구하고자 한다면 아래와 같이 min을 사용하면 된다.</t>
    <phoneticPr fontId="1" type="noConversion"/>
  </si>
  <si>
    <t>예제1</t>
    <phoneticPr fontId="1" type="noConversion"/>
  </si>
  <si>
    <t>각 과목의 학생들의 점수 중 최저점수를 구하시오(MIN)</t>
    <phoneticPr fontId="1" type="noConversion"/>
  </si>
  <si>
    <t>4. MIN</t>
    <phoneticPr fontId="1" type="noConversion"/>
  </si>
  <si>
    <t>3. MAX</t>
    <phoneticPr fontId="1" type="noConversion"/>
  </si>
  <si>
    <t>(예: 시험 과목 중 가장 낮은 점수를 가진 과목의 점수)</t>
    <phoneticPr fontId="1" type="noConversion"/>
  </si>
  <si>
    <t>(예: 시험 과목 중 가장 높은 점수를 가진 과목의 점수)</t>
    <phoneticPr fontId="1" type="noConversion"/>
  </si>
  <si>
    <t>예를 들어 수학 영어 과학 한국사 점수 중 최고점(가장 높은 점수)을 구하고자 한다면 아래와 같이 max을 사용하면 된다.</t>
    <phoneticPr fontId="1" type="noConversion"/>
  </si>
  <si>
    <t>최고점</t>
    <phoneticPr fontId="1" type="noConversion"/>
  </si>
  <si>
    <t>각 과목의 학생들의 점수 중 최고점수를 구하시오(MAX)</t>
    <phoneticPr fontId="1" type="noConversion"/>
  </si>
  <si>
    <t>RANK 함수는 일정 범위 내에서 현재 대상의 순위가 몇 번째 인지 알려주는 함수(오름차순과 내림차순에 따라 순위는 달라짐)</t>
    <phoneticPr fontId="1" type="noConversion"/>
  </si>
  <si>
    <t>5. RANK</t>
    <phoneticPr fontId="1" type="noConversion"/>
  </si>
  <si>
    <t>6.ROUND</t>
    <phoneticPr fontId="1" type="noConversion"/>
  </si>
  <si>
    <r>
      <t xml:space="preserve">ROUND 함수는 주어진 숫자를 정해진 자릿수에 맞춰 </t>
    </r>
    <r>
      <rPr>
        <sz val="11"/>
        <color rgb="FFFF0000"/>
        <rFont val="맑은 고딕"/>
        <family val="3"/>
        <charset val="129"/>
        <scheme val="minor"/>
      </rPr>
      <t>반올림</t>
    </r>
    <r>
      <rPr>
        <sz val="11"/>
        <color theme="1"/>
        <rFont val="맑은 고딕"/>
        <family val="2"/>
        <charset val="129"/>
        <scheme val="minor"/>
      </rPr>
      <t>해주는 함수이다.</t>
    </r>
    <phoneticPr fontId="1" type="noConversion"/>
  </si>
  <si>
    <t>(예: 평균 점수가 85.2점이지만 소수점 없이 표현하고 싶은 경우(85로))</t>
    <phoneticPr fontId="1" type="noConversion"/>
  </si>
  <si>
    <t>min 함수는 최솟값을 구해주는 함수로 일정 범위를 지정해주면 그 범위의 값들 중 가장 낮은 값을 알려준다.</t>
    <phoneticPr fontId="1" type="noConversion"/>
  </si>
  <si>
    <t>max 함수는 최댓값을 구해주는 함수로 일정 범위를 지정해주면 그 범위의 값들 중 가장 높은 값을 알려준다.</t>
    <phoneticPr fontId="1" type="noConversion"/>
  </si>
  <si>
    <t>예를 들어 정해진 숫자를 지정하는 자릿수로 맞춰 반올림한다고 하면 아래와 같이 ROUND 함수를 사용하면 된다.</t>
    <phoneticPr fontId="1" type="noConversion"/>
  </si>
  <si>
    <t>학생3</t>
    <phoneticPr fontId="1" type="noConversion"/>
  </si>
  <si>
    <t>학생4</t>
    <phoneticPr fontId="1" type="noConversion"/>
  </si>
  <si>
    <t>평균점수</t>
    <phoneticPr fontId="1" type="noConversion"/>
  </si>
  <si>
    <t>정수로</t>
    <phoneticPr fontId="1" type="noConversion"/>
  </si>
  <si>
    <t>소수점 한 자리까지</t>
    <phoneticPr fontId="1" type="noConversion"/>
  </si>
  <si>
    <t>소수점 두 자리까지</t>
    <phoneticPr fontId="1" type="noConversion"/>
  </si>
  <si>
    <t>숫자</t>
    <phoneticPr fontId="1" type="noConversion"/>
  </si>
  <si>
    <t>1번</t>
    <phoneticPr fontId="1" type="noConversion"/>
  </si>
  <si>
    <t>2번</t>
    <phoneticPr fontId="1" type="noConversion"/>
  </si>
  <si>
    <t>3번</t>
    <phoneticPr fontId="1" type="noConversion"/>
  </si>
  <si>
    <t>4번</t>
    <phoneticPr fontId="1" type="noConversion"/>
  </si>
  <si>
    <t>5번</t>
    <phoneticPr fontId="1" type="noConversion"/>
  </si>
  <si>
    <t>1의 자리에서 반올림</t>
    <phoneticPr fontId="1" type="noConversion"/>
  </si>
  <si>
    <t>여기서 자릿수가 0이면 정수(소수점 없음)로 만들 수 있고, 1,2,3 양수방향으로 증가하면 반올림 할 소수점 자릿수가 증가하고, 반대로 -1,-2,-3으로 감소하면 반올림 할 자릿수가 소수가 아닌 1의 자리, 10의 자리, 100의 자리로 올라간다.</t>
    <phoneticPr fontId="1" type="noConversion"/>
  </si>
  <si>
    <t>예제2</t>
    <phoneticPr fontId="1" type="noConversion"/>
  </si>
  <si>
    <t>국어, 영어, 수학의 평균(AVERAGE)점수를 구하여 소숫 첫째자리로 반올림(ROUND)하여 표시하시오.</t>
    <phoneticPr fontId="1" type="noConversion"/>
  </si>
  <si>
    <t>국어</t>
    <phoneticPr fontId="1" type="noConversion"/>
  </si>
  <si>
    <t>평균(+반올림)</t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</si>
  <si>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=ROUND(숫자, 자릿수)</t>
    </r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</si>
  <si>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=RANK(비교 대상, 전체 범위, 차순)</t>
    </r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</si>
  <si>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=MIN(지정된 숫자들의 범위)</t>
    </r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</si>
  <si>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=MAX(지정된 숫자들의 범위)</t>
    </r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</si>
  <si>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=AVERAGE(평균을 구하고 싶은 숫자들이 있는 범위)</t>
    </r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</si>
  <si>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=SUM(더하고 싶은 숫자들이 있는 범위)</t>
    </r>
    <phoneticPr fontId="1" type="noConversion"/>
  </si>
  <si>
    <t>7.ROUNDUP</t>
    <phoneticPr fontId="1" type="noConversion"/>
  </si>
  <si>
    <r>
      <t xml:space="preserve">ROUNDUP 함수는 주어진 숫자를 정해진 자릿수에 맞춰 </t>
    </r>
    <r>
      <rPr>
        <sz val="11"/>
        <color rgb="FFFF0000"/>
        <rFont val="맑은 고딕"/>
        <family val="3"/>
        <charset val="129"/>
        <scheme val="minor"/>
      </rPr>
      <t>올림</t>
    </r>
    <r>
      <rPr>
        <sz val="11"/>
        <color theme="1"/>
        <rFont val="맑은 고딕"/>
        <family val="2"/>
        <charset val="129"/>
        <scheme val="minor"/>
      </rPr>
      <t>해주는 함수이다.</t>
    </r>
    <phoneticPr fontId="1" type="noConversion"/>
  </si>
  <si>
    <t>(예: 평균 점수가 85.2점이지만 소수점 없이 올림처리하여 표현하고 싶은 경우(86으로))</t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</si>
  <si>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=ROUNDUP(숫자, 자릿수)</t>
    </r>
    <phoneticPr fontId="1" type="noConversion"/>
  </si>
  <si>
    <t>여기서 자릿수가 0이면 정수(소수점 없음)로 만들 수 있고, 1,2,3 양수방향으로 증가하면 올림 할 소수점 자릿수가 증가하고, 반대로 -1,-2,-3으로 감소하면 올림 할 자릿수가 소수가 아닌 1의 자리, 10의 자리, 100의 자리로 올라간다.</t>
    <phoneticPr fontId="1" type="noConversion"/>
  </si>
  <si>
    <t>예를 들어 정해진 숫자를 지정하는 자릿수로 맞춰 올림한다고 하면 아래와 같이 ROUNDUP 함수를 사용하면 된다.</t>
    <phoneticPr fontId="1" type="noConversion"/>
  </si>
  <si>
    <t>ROUND와 ROUNDUP, ROUNDDOWN의 차이점</t>
    <phoneticPr fontId="1" type="noConversion"/>
  </si>
  <si>
    <t>ROUNDUP은 올림(해당 자릿수의 수가 0이 아니면 무조건 1을 올려줌)</t>
    <phoneticPr fontId="1" type="noConversion"/>
  </si>
  <si>
    <t>20.25를 정수로 할 때</t>
    <phoneticPr fontId="1" type="noConversion"/>
  </si>
  <si>
    <t>ROUNDDOWN은 내림(해당 자릿수의 수가 0이 아니면 무조건 해당 자릿수를 생략(0으로함))</t>
    <phoneticPr fontId="1" type="noConversion"/>
  </si>
  <si>
    <t>ROUND는 반올림(5이상은 올림, 4이하는 내림처리)</t>
    <phoneticPr fontId="1" type="noConversion"/>
  </si>
  <si>
    <t>우측은
함수
비교</t>
    <phoneticPr fontId="1" type="noConversion"/>
  </si>
  <si>
    <t>(참고로 ROUND, ROUNDUP, ROUNDDOWN은 모두 사용방법이 같음 단지 반올림, 올림, 내림이라는 결과의 차이만 있을 뿐)</t>
    <phoneticPr fontId="1" type="noConversion"/>
  </si>
  <si>
    <t>주어진 숫자를 알맞은 자리수로 올림 변환하시오(ROUNDUP)</t>
    <phoneticPr fontId="1" type="noConversion"/>
  </si>
  <si>
    <t>주어진 숫자를 알맞은 자리수로 반올림 변환하시오(ROUND)</t>
    <phoneticPr fontId="1" type="noConversion"/>
  </si>
  <si>
    <t>국어, 영어, 수학의 평균(AVERAGE)점수를 구하여 소숫 첫째자리로 올림(ROUNDUP)하여 표시하시오.</t>
    <phoneticPr fontId="1" type="noConversion"/>
  </si>
  <si>
    <t>평균(+올림)</t>
    <phoneticPr fontId="1" type="noConversion"/>
  </si>
  <si>
    <r>
      <t xml:space="preserve">ROUNDDOWN 함수는 주어진 숫자를 정해진 자릿수에 맞춰 </t>
    </r>
    <r>
      <rPr>
        <sz val="11"/>
        <color rgb="FFFF0000"/>
        <rFont val="맑은 고딕"/>
        <family val="3"/>
        <charset val="129"/>
        <scheme val="minor"/>
      </rPr>
      <t>내림</t>
    </r>
    <r>
      <rPr>
        <sz val="11"/>
        <color theme="1"/>
        <rFont val="맑은 고딕"/>
        <family val="2"/>
        <charset val="129"/>
        <scheme val="minor"/>
      </rPr>
      <t>해주는 함수이다.</t>
    </r>
    <phoneticPr fontId="1" type="noConversion"/>
  </si>
  <si>
    <t>7.ROUNDDOWN</t>
    <phoneticPr fontId="1" type="noConversion"/>
  </si>
  <si>
    <t>(예: 평균 점수가 85.2점이지만 소수점 없이 내림처리하여 표현하고 싶은 경우(85로))</t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</si>
  <si>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=ROUNDDOWN(숫자, 자릿수)</t>
    </r>
    <phoneticPr fontId="1" type="noConversion"/>
  </si>
  <si>
    <t>여기서 자릿수가 0이면 정수(소수점 없음)로 만들 수 있고, 1,2,3 양수방향으로 증가하면 내림 할 소수점 자릿수가 증가하고, 반대로 -1,-2,-3으로 감소하면 내림 할 자릿수가 소수가 아닌 1의 자리, 10의 자리, 100의 자리로 올라간다.</t>
    <phoneticPr fontId="1" type="noConversion"/>
  </si>
  <si>
    <t>예를 들어 정해진 숫자를 지정하는 자릿수로 맞춰 내림한다고 하면 아래와 같이 ROUNDDOWN 함수를 사용하면 된다.</t>
    <phoneticPr fontId="1" type="noConversion"/>
  </si>
  <si>
    <t>1의 자리에서 내림</t>
    <phoneticPr fontId="1" type="noConversion"/>
  </si>
  <si>
    <t>주어진 숫자를 알맞은 자리수로 내림 변환하시오(ROUNDDOWN)</t>
    <phoneticPr fontId="1" type="noConversion"/>
  </si>
  <si>
    <t>국어, 영어, 수학의 평균(AVERAGE)점수를 구하여 소숫 첫째자리로 내림(ROUNDDOWN)하여 표시하시오.</t>
    <phoneticPr fontId="1" type="noConversion"/>
  </si>
  <si>
    <t>평균(+내림)</t>
    <phoneticPr fontId="1" type="noConversion"/>
  </si>
  <si>
    <t>1의 자리에서 올림</t>
    <phoneticPr fontId="1" type="noConversion"/>
  </si>
  <si>
    <t>IF(만약에..) 함수는 주어진 조건에 따라 조건이 맞으면 A, 틀리면 B 처리를 해주는 함수이다. IF(조건,A,B)이라 가정..</t>
    <phoneticPr fontId="1" type="noConversion"/>
  </si>
  <si>
    <t>(예: 평균 점수가 60점 이상이면 "평균이상", 그 외(60점 미만)에는 "평균미만"이라고 표시하고 싶은 경우)</t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</si>
  <si>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=IF(조건, 조건을 만족하는 경우 나타낼 부분, 만족하지 않은 경우 나타낼 부분)</t>
    </r>
    <phoneticPr fontId="1" type="noConversion"/>
  </si>
  <si>
    <t>학생5</t>
    <phoneticPr fontId="1" type="noConversion"/>
  </si>
  <si>
    <t>평가</t>
    <phoneticPr fontId="1" type="noConversion"/>
  </si>
  <si>
    <t>예를 들어 평가 부분에 평균 점수가 60점 이상이면 "평균이상", 그 외(60점 미만)은 "평균미만"이라고 표시하고 싶다면 아래와 같이 IF 함수를 사용하면 된다.</t>
    <phoneticPr fontId="1" type="noConversion"/>
  </si>
  <si>
    <t>IF의 조건 부분에는 항상 비교가 필요하다 이 때 비교는 아래와 같다</t>
    <phoneticPr fontId="1" type="noConversion"/>
  </si>
  <si>
    <t>1. = (같다)</t>
    <phoneticPr fontId="1" type="noConversion"/>
  </si>
  <si>
    <t>2. &gt; (크다{왼쪽이})</t>
    <phoneticPr fontId="1" type="noConversion"/>
  </si>
  <si>
    <t>3. &gt;= (크거나 같다{왼쪽이})</t>
    <phoneticPr fontId="1" type="noConversion"/>
  </si>
  <si>
    <t>4. &lt; (작다{왼쪽이})</t>
    <phoneticPr fontId="1" type="noConversion"/>
  </si>
  <si>
    <t>5. &lt;= (작거나 같다{왼쪽이})</t>
    <phoneticPr fontId="1" type="noConversion"/>
  </si>
  <si>
    <t>그렇다고 하면 출력 뿐만 아니라 다른 처리도 가능하다는 얘기. 아래와 같이 사용도 가능하다.</t>
    <phoneticPr fontId="1" type="noConversion"/>
  </si>
  <si>
    <t>숫자1</t>
    <phoneticPr fontId="1" type="noConversion"/>
  </si>
  <si>
    <t>숫자2</t>
    <phoneticPr fontId="1" type="noConversion"/>
  </si>
  <si>
    <t>경우1</t>
    <phoneticPr fontId="1" type="noConversion"/>
  </si>
  <si>
    <t>경우2</t>
    <phoneticPr fontId="1" type="noConversion"/>
  </si>
  <si>
    <t>경우3</t>
    <phoneticPr fontId="1" type="noConversion"/>
  </si>
  <si>
    <t>만약 숫자가 두 개 있는데, 무조건 큰 값에서 작은 값을 빼고 싶을 때(절댓값을 구하고 싶을 때)는 아래와 같이 IF함수를 사용할 수 있다.</t>
    <phoneticPr fontId="1" type="noConversion"/>
  </si>
  <si>
    <t>절댓값</t>
    <phoneticPr fontId="1" type="noConversion"/>
  </si>
  <si>
    <t>if를 안 쓰면 아래와 같이 표현 가능</t>
    <phoneticPr fontId="1" type="noConversion"/>
  </si>
  <si>
    <t>경우4</t>
    <phoneticPr fontId="1" type="noConversion"/>
  </si>
  <si>
    <t>경우5</t>
    <phoneticPr fontId="1" type="noConversion"/>
  </si>
  <si>
    <t>표시</t>
    <phoneticPr fontId="1" type="noConversion"/>
  </si>
  <si>
    <t>위의 IF함수를 해석하자면 이렇게 읽을 수 있다.</t>
    <phoneticPr fontId="1" type="noConversion"/>
  </si>
  <si>
    <t>거주지역</t>
    <phoneticPr fontId="1" type="noConversion"/>
  </si>
  <si>
    <t>광주</t>
    <phoneticPr fontId="1" type="noConversion"/>
  </si>
  <si>
    <t>서울</t>
    <phoneticPr fontId="1" type="noConversion"/>
  </si>
  <si>
    <t>부산</t>
    <phoneticPr fontId="1" type="noConversion"/>
  </si>
  <si>
    <t>거리</t>
    <phoneticPr fontId="1" type="noConversion"/>
  </si>
  <si>
    <t>참고1. 숫자를 비교할 때는 123 = 123, 123&gt;120 같은 식으로 사용하고, 문자를 비교할 때는 "한국"="한국" 같은 식으로 문자를 ""로 감싸주어야 한다.</t>
    <phoneticPr fontId="1" type="noConversion"/>
  </si>
  <si>
    <t>참고2. 공백으로 표시하라는 것은 ""으로 표시할 수 있다.</t>
    <phoneticPr fontId="1" type="noConversion"/>
  </si>
  <si>
    <t>상장</t>
    <phoneticPr fontId="1" type="noConversion"/>
  </si>
  <si>
    <t>학생의 거주지역이 광주면 거리에 "가까움", 그 외에는 공백으로 표시하시오. (IF)</t>
    <phoneticPr fontId="1" type="noConversion"/>
  </si>
  <si>
    <t>해당 행의 숫자 부분이 100 이상이면 표시 부분에 "100이상", 그 외에는 "100미만"으로 표시하시오 (IF)</t>
    <phoneticPr fontId="1" type="noConversion"/>
  </si>
  <si>
    <t>학생의 총점(합계점수)이 250이상이면 상장 부분에 "상장수여", 그 외에는 공백으로 표시하시오. (SUM, IF)</t>
    <phoneticPr fontId="1" type="noConversion"/>
  </si>
  <si>
    <t>총점</t>
    <phoneticPr fontId="1" type="noConversion"/>
  </si>
  <si>
    <t>순위</t>
    <phoneticPr fontId="1" type="noConversion"/>
  </si>
  <si>
    <t>학생의 평균(AVERAGE)을 통한 점수가 80 이상이면 평가에 "매우우수" , 그 외에는 공백으로 표시하시오. (IF+AVERAGE)</t>
    <phoneticPr fontId="1" type="noConversion"/>
  </si>
  <si>
    <t>학생의 총점을 통한 순위(RANK)가 2등 이하면 순위란에 등수를 표시하고 그 외에는 공백으로 나타내시오.(IF+RANK)</t>
    <phoneticPr fontId="1" type="noConversion"/>
  </si>
  <si>
    <t>문제1</t>
    <phoneticPr fontId="1" type="noConversion"/>
  </si>
  <si>
    <t>문제2</t>
    <phoneticPr fontId="1" type="noConversion"/>
  </si>
  <si>
    <t>문제3</t>
    <phoneticPr fontId="1" type="noConversion"/>
  </si>
  <si>
    <t>문제4</t>
    <phoneticPr fontId="1" type="noConversion"/>
  </si>
  <si>
    <t>문제5</t>
    <phoneticPr fontId="1" type="noConversion"/>
  </si>
  <si>
    <t>9.IF</t>
    <phoneticPr fontId="1" type="noConversion"/>
  </si>
  <si>
    <t>...만약 학생1(2,3,4…)의 평균점수가 60점 이상이면(맞다면) "평균이상", 이상이 아니면(맞지 않다면) "평균미만"으로 표시한다.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</si>
</sst>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0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3" borderId="0" xfId="0" applyFill="1" applyAlignment="1">
      <alignment horizontal="center" vertical="center" wrapText="1"/>
    </xf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6"/>
  <sheetViews>
    <sheetView tabSelected="1" topLeftCell="A43" workbookViewId="0">
      <selection activeCell="D63" sqref="D63"/>
    </sheetView>
  </sheetViews>
  <sheetFormatPr defaultRowHeight="16.5"/>
  <cols>
    <col min="3" max="3" width="11.875" bestFit="1" customWidth="1"/>
    <col min="6" max="8" width="12.625" bestFit="1" customWidth="1"/>
  </cols>
  <sheetData>
    <row r="3" spans="1:17">
      <c r="A3" s="17" t="s">
        <v>171</v>
      </c>
      <c r="B3" s="17"/>
    </row>
    <row r="4" spans="1:17">
      <c r="A4" s="12"/>
      <c r="B4" t="s">
        <v>126</v>
      </c>
    </row>
    <row r="5" spans="1:17">
      <c r="A5" s="12"/>
      <c r="B5" t="s">
        <v>127</v>
      </c>
    </row>
    <row r="6" spans="1:17">
      <c r="A6" s="12"/>
      <c r="B6" t="s">
        <v>128</v>
      </c>
    </row>
    <row r="7" spans="1:17">
      <c r="A7" s="12"/>
    </row>
    <row r="8" spans="1:17" ht="30" customHeight="1">
      <c r="A8" s="12"/>
      <c r="B8" t="s">
        <v>131</v>
      </c>
    </row>
    <row r="9" spans="1:17">
      <c r="A9" s="12"/>
      <c r="C9" s="1"/>
      <c r="D9" s="3" t="s">
        <v>76</v>
      </c>
      <c r="E9" s="4" t="s">
        <v>130</v>
      </c>
      <c r="H9" t="s">
        <v>132</v>
      </c>
    </row>
    <row r="10" spans="1:17">
      <c r="A10" s="12"/>
      <c r="C10" s="1" t="s">
        <v>48</v>
      </c>
      <c r="D10" s="1">
        <v>88</v>
      </c>
      <c r="E10" s="2" t="str">
        <f>IF(D10&gt;=60,"평균이상","평균미만")</f>
        <v>평균이상</v>
      </c>
      <c r="H10" s="18" t="s">
        <v>133</v>
      </c>
      <c r="I10" s="18"/>
      <c r="J10" s="18"/>
      <c r="L10" s="13" t="s">
        <v>156</v>
      </c>
      <c r="M10" s="13"/>
      <c r="N10" s="13"/>
      <c r="O10" s="13"/>
      <c r="P10" s="13"/>
      <c r="Q10" s="13"/>
    </row>
    <row r="11" spans="1:17">
      <c r="A11" s="12"/>
      <c r="C11" s="1" t="s">
        <v>50</v>
      </c>
      <c r="D11" s="1">
        <v>65</v>
      </c>
      <c r="E11" s="2" t="str">
        <f t="shared" ref="E11:E14" si="0">IF(D11&gt;=60,"평균이상","평균미만")</f>
        <v>평균이상</v>
      </c>
      <c r="H11" s="18" t="s">
        <v>134</v>
      </c>
      <c r="I11" s="18"/>
      <c r="J11" s="18"/>
      <c r="L11" s="13"/>
      <c r="M11" s="13"/>
      <c r="N11" s="13"/>
      <c r="O11" s="13"/>
      <c r="P11" s="13"/>
      <c r="Q11" s="13"/>
    </row>
    <row r="12" spans="1:17">
      <c r="A12" s="12"/>
      <c r="C12" s="1" t="s">
        <v>74</v>
      </c>
      <c r="D12" s="1">
        <v>37</v>
      </c>
      <c r="E12" s="2" t="str">
        <f t="shared" si="0"/>
        <v>평균미만</v>
      </c>
      <c r="H12" s="18" t="s">
        <v>135</v>
      </c>
      <c r="I12" s="18"/>
      <c r="J12" s="18"/>
      <c r="L12" s="13"/>
      <c r="M12" s="13"/>
      <c r="N12" s="13"/>
      <c r="O12" s="13"/>
      <c r="P12" s="13"/>
      <c r="Q12" s="13"/>
    </row>
    <row r="13" spans="1:17">
      <c r="A13" s="12"/>
      <c r="C13" s="1" t="s">
        <v>75</v>
      </c>
      <c r="D13" s="1">
        <v>55</v>
      </c>
      <c r="E13" s="2" t="str">
        <f t="shared" si="0"/>
        <v>평균미만</v>
      </c>
      <c r="H13" s="18" t="s">
        <v>136</v>
      </c>
      <c r="I13" s="18"/>
      <c r="J13" s="18"/>
      <c r="L13" s="14" t="s">
        <v>157</v>
      </c>
      <c r="M13" s="14"/>
      <c r="N13" s="14"/>
      <c r="O13" s="14"/>
      <c r="P13" s="14"/>
      <c r="Q13" s="14"/>
    </row>
    <row r="14" spans="1:17">
      <c r="A14" s="12"/>
      <c r="C14" s="9" t="s">
        <v>129</v>
      </c>
      <c r="D14" s="9">
        <v>60</v>
      </c>
      <c r="E14" s="2" t="str">
        <f t="shared" si="0"/>
        <v>평균이상</v>
      </c>
      <c r="H14" s="18" t="s">
        <v>137</v>
      </c>
      <c r="I14" s="18"/>
      <c r="J14" s="18"/>
      <c r="L14" s="14"/>
      <c r="M14" s="14"/>
      <c r="N14" s="14"/>
      <c r="O14" s="14"/>
      <c r="P14" s="14"/>
      <c r="Q14" s="14"/>
    </row>
    <row r="15" spans="1:17">
      <c r="A15" s="12"/>
      <c r="E15" t="s">
        <v>150</v>
      </c>
    </row>
    <row r="16" spans="1:17">
      <c r="A16" s="12"/>
      <c r="E16" t="s">
        <v>172</v>
      </c>
    </row>
    <row r="17" spans="1:7">
      <c r="A17" s="12"/>
      <c r="C17" s="1" t="s">
        <v>48</v>
      </c>
      <c r="D17" s="1">
        <v>88</v>
      </c>
      <c r="E17" s="2" t="str">
        <f>IF(D17&gt;=60,"평균이상","평균미만")</f>
        <v>평균이상</v>
      </c>
      <c r="F17" s="10" t="str">
        <f>"평균이상"</f>
        <v>평균이상</v>
      </c>
    </row>
    <row r="18" spans="1:7">
      <c r="A18" s="12"/>
      <c r="C18" s="1" t="s">
        <v>74</v>
      </c>
      <c r="D18" s="1">
        <v>37</v>
      </c>
      <c r="E18" s="2" t="str">
        <f t="shared" ref="E18" si="1">IF(D18&gt;=60,"평균이상","평균미만")</f>
        <v>평균미만</v>
      </c>
      <c r="F18" s="10" t="str">
        <f>"평균미만"</f>
        <v>평균미만</v>
      </c>
    </row>
    <row r="19" spans="1:7">
      <c r="A19" s="12"/>
      <c r="E19" t="s">
        <v>138</v>
      </c>
    </row>
    <row r="20" spans="1:7">
      <c r="A20" s="12"/>
      <c r="C20" t="s">
        <v>144</v>
      </c>
    </row>
    <row r="21" spans="1:7">
      <c r="A21" s="12"/>
      <c r="C21" s="1"/>
      <c r="D21" s="3" t="s">
        <v>139</v>
      </c>
      <c r="E21" s="3" t="s">
        <v>140</v>
      </c>
      <c r="F21" s="4" t="s">
        <v>145</v>
      </c>
      <c r="G21" s="10" t="s">
        <v>146</v>
      </c>
    </row>
    <row r="22" spans="1:7">
      <c r="A22" s="12"/>
      <c r="C22" s="1" t="s">
        <v>141</v>
      </c>
      <c r="D22" s="1">
        <v>10</v>
      </c>
      <c r="E22" s="1">
        <v>5</v>
      </c>
      <c r="F22" s="2">
        <f>IF(D22&gt;E22, D22-E22, E22-D22)</f>
        <v>5</v>
      </c>
      <c r="G22" s="10">
        <f>D22-E22</f>
        <v>5</v>
      </c>
    </row>
    <row r="23" spans="1:7">
      <c r="A23" s="12"/>
      <c r="C23" s="1" t="s">
        <v>142</v>
      </c>
      <c r="D23" s="1">
        <v>8</v>
      </c>
      <c r="E23" s="1">
        <v>15</v>
      </c>
      <c r="F23" s="2">
        <f t="shared" ref="F23:F24" si="2">IF(D23&gt;E23, D23-E23, E23-D23)</f>
        <v>7</v>
      </c>
      <c r="G23" s="10">
        <f>E23-D23</f>
        <v>7</v>
      </c>
    </row>
    <row r="24" spans="1:7">
      <c r="A24" s="12"/>
      <c r="C24" s="1" t="s">
        <v>143</v>
      </c>
      <c r="D24" s="1">
        <v>6</v>
      </c>
      <c r="E24" s="1">
        <v>10</v>
      </c>
      <c r="F24" s="2">
        <f t="shared" si="2"/>
        <v>4</v>
      </c>
      <c r="G24" s="10">
        <f>E24-D24</f>
        <v>4</v>
      </c>
    </row>
    <row r="25" spans="1:7">
      <c r="A25" s="12"/>
    </row>
    <row r="26" spans="1:7">
      <c r="A26" s="12"/>
      <c r="B26" t="s">
        <v>166</v>
      </c>
    </row>
    <row r="27" spans="1:7">
      <c r="A27" s="12"/>
      <c r="B27" t="s">
        <v>160</v>
      </c>
    </row>
    <row r="28" spans="1:7">
      <c r="A28" s="12"/>
      <c r="B28" s="5"/>
      <c r="C28" s="3"/>
      <c r="D28" s="3" t="s">
        <v>80</v>
      </c>
      <c r="E28" s="11" t="s">
        <v>149</v>
      </c>
    </row>
    <row r="29" spans="1:7">
      <c r="A29" s="12"/>
      <c r="C29" s="1" t="s">
        <v>141</v>
      </c>
      <c r="D29" s="1">
        <v>120</v>
      </c>
      <c r="E29" s="10" t="str">
        <f>IF(D29&gt;=100, "100이상", "100미만")</f>
        <v>100이상</v>
      </c>
    </row>
    <row r="30" spans="1:7">
      <c r="A30" s="12"/>
      <c r="C30" s="1" t="s">
        <v>142</v>
      </c>
      <c r="D30" s="1">
        <v>100</v>
      </c>
      <c r="E30" s="10" t="str">
        <f t="shared" ref="E30:E33" si="3">IF(D30&gt;=100, "100이상", "100미만")</f>
        <v>100이상</v>
      </c>
    </row>
    <row r="31" spans="1:7">
      <c r="A31" s="12"/>
      <c r="C31" s="1" t="s">
        <v>143</v>
      </c>
      <c r="D31" s="1">
        <v>80</v>
      </c>
      <c r="E31" s="10" t="str">
        <f t="shared" si="3"/>
        <v>100미만</v>
      </c>
    </row>
    <row r="32" spans="1:7">
      <c r="A32" s="12"/>
      <c r="C32" s="1" t="s">
        <v>147</v>
      </c>
      <c r="D32" s="1">
        <v>60</v>
      </c>
      <c r="E32" s="10" t="str">
        <f t="shared" si="3"/>
        <v>100미만</v>
      </c>
    </row>
    <row r="33" spans="1:7">
      <c r="A33" s="12"/>
      <c r="C33" s="1" t="s">
        <v>148</v>
      </c>
      <c r="D33" s="1">
        <v>20000</v>
      </c>
      <c r="E33" s="10" t="str">
        <f t="shared" si="3"/>
        <v>100이상</v>
      </c>
    </row>
    <row r="34" spans="1:7">
      <c r="A34" s="12"/>
    </row>
    <row r="35" spans="1:7">
      <c r="A35" s="12"/>
      <c r="B35" t="s">
        <v>167</v>
      </c>
    </row>
    <row r="36" spans="1:7">
      <c r="A36" s="12"/>
      <c r="B36" t="s">
        <v>159</v>
      </c>
    </row>
    <row r="37" spans="1:7">
      <c r="A37" s="12"/>
      <c r="B37" s="5"/>
      <c r="C37" s="3"/>
      <c r="D37" s="3" t="s">
        <v>151</v>
      </c>
      <c r="E37" s="11" t="s">
        <v>155</v>
      </c>
    </row>
    <row r="38" spans="1:7">
      <c r="A38" s="12"/>
      <c r="C38" s="1" t="s">
        <v>48</v>
      </c>
      <c r="D38" s="1" t="s">
        <v>152</v>
      </c>
      <c r="E38" s="10" t="str">
        <f>IF(D38="광주","가까움","")</f>
        <v>가까움</v>
      </c>
    </row>
    <row r="39" spans="1:7">
      <c r="A39" s="12"/>
      <c r="C39" s="1" t="s">
        <v>50</v>
      </c>
      <c r="D39" s="1" t="s">
        <v>153</v>
      </c>
      <c r="E39" s="10" t="str">
        <f t="shared" ref="E39:E41" si="4">IF(D39="광주","가까움","")</f>
        <v/>
      </c>
    </row>
    <row r="40" spans="1:7">
      <c r="A40" s="12"/>
      <c r="C40" s="1" t="s">
        <v>3</v>
      </c>
      <c r="D40" s="1" t="s">
        <v>154</v>
      </c>
      <c r="E40" s="10" t="str">
        <f t="shared" si="4"/>
        <v/>
      </c>
    </row>
    <row r="41" spans="1:7">
      <c r="A41" s="12"/>
      <c r="C41" s="1" t="s">
        <v>14</v>
      </c>
      <c r="D41" s="1" t="s">
        <v>152</v>
      </c>
      <c r="E41" s="10" t="str">
        <f t="shared" si="4"/>
        <v>가까움</v>
      </c>
    </row>
    <row r="42" spans="1:7">
      <c r="A42" s="12"/>
    </row>
    <row r="43" spans="1:7">
      <c r="A43" s="12"/>
      <c r="B43" t="s">
        <v>168</v>
      </c>
    </row>
    <row r="44" spans="1:7">
      <c r="A44" s="12"/>
      <c r="B44" t="s">
        <v>161</v>
      </c>
    </row>
    <row r="45" spans="1:7">
      <c r="A45" s="12"/>
      <c r="C45" s="3"/>
      <c r="D45" s="3" t="s">
        <v>90</v>
      </c>
      <c r="E45" s="3" t="s">
        <v>52</v>
      </c>
      <c r="F45" s="3" t="s">
        <v>54</v>
      </c>
      <c r="G45" s="11" t="s">
        <v>158</v>
      </c>
    </row>
    <row r="46" spans="1:7">
      <c r="A46" s="12"/>
      <c r="C46" s="1" t="s">
        <v>48</v>
      </c>
      <c r="D46" s="1">
        <v>80</v>
      </c>
      <c r="E46" s="1">
        <v>90</v>
      </c>
      <c r="F46" s="1">
        <v>80</v>
      </c>
      <c r="G46" s="10" t="str">
        <f>IF(SUM(D46:F46)&gt;=250, "상장수여", "")</f>
        <v>상장수여</v>
      </c>
    </row>
    <row r="47" spans="1:7">
      <c r="A47" s="12"/>
      <c r="C47" s="1" t="s">
        <v>50</v>
      </c>
      <c r="D47" s="1">
        <v>95</v>
      </c>
      <c r="E47" s="1">
        <v>90</v>
      </c>
      <c r="F47" s="1">
        <v>100</v>
      </c>
      <c r="G47" s="10" t="str">
        <f t="shared" ref="G47:G49" si="5">IF(SUM(D47:F47)&gt;=250, "상장수여", "")</f>
        <v>상장수여</v>
      </c>
    </row>
    <row r="48" spans="1:7">
      <c r="A48" s="12"/>
      <c r="C48" s="1" t="s">
        <v>3</v>
      </c>
      <c r="D48" s="1">
        <v>75</v>
      </c>
      <c r="E48" s="1">
        <v>65</v>
      </c>
      <c r="F48" s="1">
        <v>70</v>
      </c>
      <c r="G48" s="10" t="str">
        <f t="shared" si="5"/>
        <v/>
      </c>
    </row>
    <row r="49" spans="1:7">
      <c r="A49" s="12"/>
      <c r="C49" s="1" t="s">
        <v>14</v>
      </c>
      <c r="D49" s="1">
        <v>65</v>
      </c>
      <c r="E49" s="1">
        <v>52</v>
      </c>
      <c r="F49" s="1">
        <v>30</v>
      </c>
      <c r="G49" s="10" t="str">
        <f t="shared" si="5"/>
        <v/>
      </c>
    </row>
    <row r="50" spans="1:7">
      <c r="A50" s="12"/>
    </row>
    <row r="51" spans="1:7">
      <c r="A51" s="12"/>
      <c r="B51" t="s">
        <v>169</v>
      </c>
    </row>
    <row r="52" spans="1:7">
      <c r="A52" s="12"/>
      <c r="B52" t="s">
        <v>165</v>
      </c>
    </row>
    <row r="53" spans="1:7">
      <c r="A53" s="12"/>
      <c r="C53" s="3"/>
      <c r="D53" s="3" t="s">
        <v>162</v>
      </c>
      <c r="E53" s="11" t="s">
        <v>163</v>
      </c>
    </row>
    <row r="54" spans="1:7">
      <c r="A54" s="12"/>
      <c r="C54" s="1" t="s">
        <v>48</v>
      </c>
      <c r="D54" s="1">
        <v>280</v>
      </c>
      <c r="E54" s="10">
        <f>IF(RANK(D54,$D$54:$D$57,0)&lt;=2, RANK(D54,$D$54:$D$57,0), "")</f>
        <v>1</v>
      </c>
    </row>
    <row r="55" spans="1:7">
      <c r="A55" s="12"/>
      <c r="C55" s="1" t="s">
        <v>50</v>
      </c>
      <c r="D55" s="1">
        <v>220</v>
      </c>
      <c r="E55" s="10" t="str">
        <f t="shared" ref="E55:E57" si="6">IF(RANK(D55,$D$54:$D$57,0)&lt;=2, RANK(D55,$D$54:$D$57,0), "")</f>
        <v/>
      </c>
    </row>
    <row r="56" spans="1:7">
      <c r="A56" s="12"/>
      <c r="C56" s="1" t="s">
        <v>3</v>
      </c>
      <c r="D56" s="1">
        <v>260</v>
      </c>
      <c r="E56" s="10">
        <f t="shared" si="6"/>
        <v>2</v>
      </c>
    </row>
    <row r="57" spans="1:7">
      <c r="A57" s="12"/>
      <c r="C57" s="1" t="s">
        <v>14</v>
      </c>
      <c r="D57" s="1">
        <v>200</v>
      </c>
      <c r="E57" s="10" t="str">
        <f t="shared" si="6"/>
        <v/>
      </c>
    </row>
    <row r="58" spans="1:7">
      <c r="A58" s="12"/>
    </row>
    <row r="59" spans="1:7">
      <c r="A59" s="12"/>
      <c r="B59" t="s">
        <v>170</v>
      </c>
    </row>
    <row r="60" spans="1:7">
      <c r="A60" s="12"/>
      <c r="B60" t="s">
        <v>164</v>
      </c>
    </row>
    <row r="61" spans="1:7">
      <c r="A61" s="12"/>
      <c r="C61" s="3"/>
      <c r="D61" s="3" t="s">
        <v>90</v>
      </c>
      <c r="E61" s="3" t="s">
        <v>52</v>
      </c>
      <c r="F61" s="3" t="s">
        <v>54</v>
      </c>
      <c r="G61" s="11" t="s">
        <v>130</v>
      </c>
    </row>
    <row r="62" spans="1:7">
      <c r="A62" s="12"/>
      <c r="C62" s="1" t="s">
        <v>48</v>
      </c>
      <c r="D62" s="1">
        <v>80</v>
      </c>
      <c r="E62" s="1">
        <v>90</v>
      </c>
      <c r="F62" s="1">
        <v>80</v>
      </c>
      <c r="G62" s="10" t="str">
        <f>IF(AVERAGE(D62:F62)&gt;=80, "매우우수", "")</f>
        <v>매우우수</v>
      </c>
    </row>
    <row r="63" spans="1:7">
      <c r="A63" s="12"/>
      <c r="C63" s="1" t="s">
        <v>50</v>
      </c>
      <c r="D63" s="1">
        <v>95</v>
      </c>
      <c r="E63" s="1">
        <v>90</v>
      </c>
      <c r="F63" s="1">
        <v>100</v>
      </c>
      <c r="G63" s="10" t="str">
        <f t="shared" ref="G63:G65" si="7">IF(AVERAGE(D63:F63)&gt;=80, "매우우수", "")</f>
        <v>매우우수</v>
      </c>
    </row>
    <row r="64" spans="1:7">
      <c r="A64" s="12"/>
      <c r="C64" s="1" t="s">
        <v>3</v>
      </c>
      <c r="D64" s="1">
        <v>75</v>
      </c>
      <c r="E64" s="1">
        <v>65</v>
      </c>
      <c r="F64" s="1">
        <v>70</v>
      </c>
      <c r="G64" s="10" t="str">
        <f t="shared" si="7"/>
        <v/>
      </c>
    </row>
    <row r="65" spans="1:7">
      <c r="A65" s="12"/>
      <c r="C65" s="1" t="s">
        <v>14</v>
      </c>
      <c r="D65" s="1">
        <v>65</v>
      </c>
      <c r="E65" s="1">
        <v>52</v>
      </c>
      <c r="F65" s="1">
        <v>30</v>
      </c>
      <c r="G65" s="10" t="str">
        <f t="shared" si="7"/>
        <v/>
      </c>
    </row>
    <row r="66" spans="1:7">
      <c r="A66" s="12"/>
    </row>
  </sheetData>
  <mergeCells count="8">
    <mergeCell ref="A3:B3"/>
    <mergeCell ref="H14:J14"/>
    <mergeCell ref="H13:J13"/>
    <mergeCell ref="H12:J12"/>
    <mergeCell ref="H11:J11"/>
    <mergeCell ref="H10:J10"/>
    <mergeCell ref="L10:Q12"/>
    <mergeCell ref="L13:Q14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V206"/>
  <sheetViews>
    <sheetView workbookViewId="0">
      <selection activeCell="A6" sqref="A6:W209"/>
    </sheetView>
  </sheetViews>
  <sheetFormatPr defaultRowHeight="16.5"/>
  <sheetData>
    <row r="6" spans="1:7">
      <c r="A6" t="s">
        <v>21</v>
      </c>
    </row>
    <row r="7" spans="1:7">
      <c r="B7" t="s">
        <v>22</v>
      </c>
    </row>
    <row r="8" spans="1:7">
      <c r="B8" t="s">
        <v>23</v>
      </c>
    </row>
    <row r="9" spans="1:7">
      <c r="B9" t="s">
        <v>97</v>
      </c>
    </row>
    <row r="10" spans="1:7">
      <c r="B10" t="s">
        <v>27</v>
      </c>
    </row>
    <row r="12" spans="1:7">
      <c r="C12" s="1"/>
      <c r="D12" s="3" t="s">
        <v>5</v>
      </c>
      <c r="E12" s="3" t="s">
        <v>24</v>
      </c>
      <c r="F12" s="3" t="s">
        <v>25</v>
      </c>
      <c r="G12" s="4" t="s">
        <v>26</v>
      </c>
    </row>
    <row r="13" spans="1:7">
      <c r="C13" s="1" t="s">
        <v>1</v>
      </c>
      <c r="D13" s="1">
        <v>70</v>
      </c>
      <c r="E13" s="1">
        <v>80</v>
      </c>
      <c r="F13" s="1">
        <v>90</v>
      </c>
      <c r="G13" s="2">
        <f>SUM(D13:F13)</f>
        <v>240</v>
      </c>
    </row>
    <row r="14" spans="1:7">
      <c r="C14" s="1" t="s">
        <v>2</v>
      </c>
      <c r="D14" s="1">
        <v>80</v>
      </c>
      <c r="E14" s="1">
        <v>50</v>
      </c>
      <c r="F14" s="1">
        <v>60</v>
      </c>
      <c r="G14" s="2">
        <f t="shared" ref="G14:G15" si="0">SUM(D14:F14)</f>
        <v>190</v>
      </c>
    </row>
    <row r="15" spans="1:7">
      <c r="C15" s="1" t="s">
        <v>4</v>
      </c>
      <c r="D15" s="1">
        <v>75</v>
      </c>
      <c r="E15" s="1">
        <v>65</v>
      </c>
      <c r="F15" s="1">
        <v>95</v>
      </c>
      <c r="G15" s="2">
        <f t="shared" si="0"/>
        <v>235</v>
      </c>
    </row>
    <row r="17" spans="2:8">
      <c r="B17" t="s">
        <v>12</v>
      </c>
    </row>
    <row r="18" spans="2:8">
      <c r="B18" t="s">
        <v>30</v>
      </c>
    </row>
    <row r="19" spans="2:8">
      <c r="C19" s="1"/>
      <c r="D19" s="3" t="s">
        <v>5</v>
      </c>
      <c r="E19" s="3" t="s">
        <v>24</v>
      </c>
      <c r="F19" s="3" t="s">
        <v>25</v>
      </c>
      <c r="G19" s="4" t="s">
        <v>26</v>
      </c>
    </row>
    <row r="20" spans="2:8">
      <c r="C20" s="1" t="s">
        <v>1</v>
      </c>
      <c r="D20" s="1">
        <v>86</v>
      </c>
      <c r="E20" s="1">
        <v>70</v>
      </c>
      <c r="F20" s="1">
        <v>65</v>
      </c>
      <c r="G20" s="2"/>
    </row>
    <row r="21" spans="2:8">
      <c r="C21" s="1" t="s">
        <v>2</v>
      </c>
      <c r="D21" s="1">
        <v>60</v>
      </c>
      <c r="E21" s="1">
        <v>50</v>
      </c>
      <c r="F21" s="1">
        <v>55</v>
      </c>
      <c r="G21" s="2"/>
    </row>
    <row r="22" spans="2:8">
      <c r="C22" s="1" t="s">
        <v>4</v>
      </c>
      <c r="D22" s="1">
        <v>88</v>
      </c>
      <c r="E22" s="1">
        <v>65</v>
      </c>
      <c r="F22" s="1">
        <v>90</v>
      </c>
      <c r="G22" s="2"/>
    </row>
    <row r="23" spans="2:8">
      <c r="C23" s="1" t="s">
        <v>28</v>
      </c>
      <c r="D23" s="1">
        <v>50</v>
      </c>
      <c r="E23" s="1">
        <v>90</v>
      </c>
      <c r="F23" s="1">
        <v>30</v>
      </c>
      <c r="G23" s="2"/>
    </row>
    <row r="24" spans="2:8">
      <c r="C24" s="1" t="s">
        <v>29</v>
      </c>
      <c r="D24" s="1">
        <v>60</v>
      </c>
      <c r="E24" s="1">
        <v>50</v>
      </c>
      <c r="F24" s="1">
        <v>70</v>
      </c>
      <c r="G24" s="2"/>
    </row>
    <row r="25" spans="2:8">
      <c r="B25" t="s">
        <v>16</v>
      </c>
    </row>
    <row r="26" spans="2:8">
      <c r="B26" t="s">
        <v>31</v>
      </c>
    </row>
    <row r="27" spans="2:8">
      <c r="C27" s="1"/>
      <c r="D27" s="3" t="s">
        <v>32</v>
      </c>
      <c r="E27" s="3" t="s">
        <v>33</v>
      </c>
    </row>
    <row r="28" spans="2:8">
      <c r="C28" s="1" t="s">
        <v>34</v>
      </c>
      <c r="D28" s="1">
        <v>2</v>
      </c>
      <c r="E28" s="1" t="s">
        <v>39</v>
      </c>
      <c r="G28" s="15" t="s">
        <v>38</v>
      </c>
      <c r="H28" s="15"/>
    </row>
    <row r="29" spans="2:8">
      <c r="C29" s="1" t="s">
        <v>35</v>
      </c>
      <c r="D29" s="1">
        <v>3</v>
      </c>
      <c r="E29" s="1" t="s">
        <v>40</v>
      </c>
      <c r="G29" s="15"/>
      <c r="H29" s="15"/>
    </row>
    <row r="30" spans="2:8">
      <c r="C30" s="1" t="s">
        <v>36</v>
      </c>
      <c r="D30" s="1">
        <v>4</v>
      </c>
      <c r="E30" s="1" t="s">
        <v>40</v>
      </c>
    </row>
    <row r="31" spans="2:8">
      <c r="C31" s="1" t="s">
        <v>37</v>
      </c>
      <c r="D31" s="1">
        <v>3</v>
      </c>
      <c r="E31" s="1" t="s">
        <v>41</v>
      </c>
    </row>
    <row r="33" spans="1:7">
      <c r="A33" t="s">
        <v>47</v>
      </c>
    </row>
    <row r="34" spans="1:7">
      <c r="B34" t="s">
        <v>42</v>
      </c>
    </row>
    <row r="35" spans="1:7">
      <c r="B35" t="s">
        <v>43</v>
      </c>
    </row>
    <row r="36" spans="1:7">
      <c r="B36" t="s">
        <v>96</v>
      </c>
    </row>
    <row r="37" spans="1:7">
      <c r="B37" t="s">
        <v>44</v>
      </c>
    </row>
    <row r="39" spans="1:7">
      <c r="C39" s="1"/>
      <c r="D39" s="3" t="s">
        <v>5</v>
      </c>
      <c r="E39" s="3" t="s">
        <v>24</v>
      </c>
      <c r="F39" s="3" t="s">
        <v>25</v>
      </c>
      <c r="G39" s="4" t="s">
        <v>45</v>
      </c>
    </row>
    <row r="40" spans="1:7">
      <c r="C40" s="1" t="s">
        <v>1</v>
      </c>
      <c r="D40" s="1">
        <v>70</v>
      </c>
      <c r="E40" s="1">
        <v>80</v>
      </c>
      <c r="F40" s="1">
        <v>90</v>
      </c>
      <c r="G40" s="2">
        <f>AVERAGE(D40:F40)</f>
        <v>80</v>
      </c>
    </row>
    <row r="41" spans="1:7">
      <c r="C41" s="1" t="s">
        <v>2</v>
      </c>
      <c r="D41" s="1">
        <v>80</v>
      </c>
      <c r="E41" s="1">
        <v>50</v>
      </c>
      <c r="F41" s="1">
        <v>60</v>
      </c>
      <c r="G41" s="2">
        <f t="shared" ref="G41:G42" si="1">AVERAGE(D41:F41)</f>
        <v>63.333333333333336</v>
      </c>
    </row>
    <row r="42" spans="1:7">
      <c r="C42" s="1" t="s">
        <v>4</v>
      </c>
      <c r="D42" s="1">
        <v>75</v>
      </c>
      <c r="E42" s="1">
        <v>65</v>
      </c>
      <c r="F42" s="1">
        <v>95</v>
      </c>
      <c r="G42" s="2">
        <f t="shared" si="1"/>
        <v>78.333333333333329</v>
      </c>
    </row>
    <row r="44" spans="1:7">
      <c r="B44" t="s">
        <v>12</v>
      </c>
    </row>
    <row r="45" spans="1:7">
      <c r="B45" t="s">
        <v>46</v>
      </c>
    </row>
    <row r="46" spans="1:7">
      <c r="C46" s="1"/>
      <c r="D46" s="3" t="s">
        <v>5</v>
      </c>
      <c r="E46" s="3" t="s">
        <v>24</v>
      </c>
      <c r="F46" s="3" t="s">
        <v>25</v>
      </c>
      <c r="G46" s="4" t="s">
        <v>45</v>
      </c>
    </row>
    <row r="47" spans="1:7">
      <c r="C47" s="1" t="s">
        <v>1</v>
      </c>
      <c r="D47" s="1">
        <v>86</v>
      </c>
      <c r="E47" s="1">
        <v>70</v>
      </c>
      <c r="F47" s="1">
        <v>65</v>
      </c>
      <c r="G47" s="2"/>
    </row>
    <row r="48" spans="1:7">
      <c r="C48" s="1" t="s">
        <v>2</v>
      </c>
      <c r="D48" s="1">
        <v>60</v>
      </c>
      <c r="E48" s="1">
        <v>50</v>
      </c>
      <c r="F48" s="1">
        <v>55</v>
      </c>
      <c r="G48" s="2"/>
    </row>
    <row r="49" spans="1:8">
      <c r="C49" s="1" t="s">
        <v>4</v>
      </c>
      <c r="D49" s="1">
        <v>88</v>
      </c>
      <c r="E49" s="1">
        <v>65</v>
      </c>
      <c r="F49" s="1">
        <v>90</v>
      </c>
      <c r="G49" s="2"/>
    </row>
    <row r="50" spans="1:8">
      <c r="C50" s="1" t="s">
        <v>28</v>
      </c>
      <c r="D50" s="1">
        <v>50</v>
      </c>
      <c r="E50" s="1">
        <v>90</v>
      </c>
      <c r="F50" s="1">
        <v>30</v>
      </c>
      <c r="G50" s="2"/>
    </row>
    <row r="51" spans="1:8">
      <c r="C51" s="1" t="s">
        <v>29</v>
      </c>
      <c r="D51" s="1">
        <v>60</v>
      </c>
      <c r="E51" s="1">
        <v>50</v>
      </c>
      <c r="F51" s="1">
        <v>70</v>
      </c>
      <c r="G51" s="2"/>
    </row>
    <row r="53" spans="1:8">
      <c r="A53" t="s">
        <v>60</v>
      </c>
    </row>
    <row r="54" spans="1:8">
      <c r="B54" t="s">
        <v>72</v>
      </c>
    </row>
    <row r="55" spans="1:8">
      <c r="B55" t="s">
        <v>62</v>
      </c>
    </row>
    <row r="56" spans="1:8">
      <c r="B56" t="s">
        <v>95</v>
      </c>
    </row>
    <row r="57" spans="1:8">
      <c r="B57" t="s">
        <v>63</v>
      </c>
    </row>
    <row r="59" spans="1:8">
      <c r="C59" s="1"/>
      <c r="D59" s="3" t="s">
        <v>51</v>
      </c>
      <c r="E59" s="3" t="s">
        <v>52</v>
      </c>
      <c r="F59" s="3" t="s">
        <v>53</v>
      </c>
      <c r="G59" s="3" t="s">
        <v>54</v>
      </c>
      <c r="H59" s="4" t="s">
        <v>64</v>
      </c>
    </row>
    <row r="60" spans="1:8">
      <c r="C60" s="1" t="s">
        <v>48</v>
      </c>
      <c r="D60" s="1">
        <v>70</v>
      </c>
      <c r="E60" s="1">
        <v>80</v>
      </c>
      <c r="F60" s="1">
        <v>60</v>
      </c>
      <c r="G60" s="1">
        <v>90</v>
      </c>
      <c r="H60" s="2">
        <f>MAX(D60:G60)</f>
        <v>90</v>
      </c>
    </row>
    <row r="61" spans="1:8">
      <c r="C61" s="1" t="s">
        <v>50</v>
      </c>
      <c r="D61" s="1">
        <v>55</v>
      </c>
      <c r="E61" s="1">
        <v>77</v>
      </c>
      <c r="F61" s="1">
        <v>80</v>
      </c>
      <c r="G61" s="1">
        <v>85</v>
      </c>
      <c r="H61" s="2">
        <f>MAX(D61:G61)</f>
        <v>85</v>
      </c>
    </row>
    <row r="63" spans="1:8">
      <c r="B63" t="s">
        <v>12</v>
      </c>
    </row>
    <row r="64" spans="1:8">
      <c r="B64" t="s">
        <v>65</v>
      </c>
    </row>
    <row r="65" spans="1:8">
      <c r="C65" s="1"/>
      <c r="D65" s="3" t="s">
        <v>51</v>
      </c>
      <c r="E65" s="3" t="s">
        <v>52</v>
      </c>
      <c r="F65" s="3" t="s">
        <v>53</v>
      </c>
      <c r="G65" s="3" t="s">
        <v>54</v>
      </c>
    </row>
    <row r="66" spans="1:8">
      <c r="C66" s="1" t="s">
        <v>48</v>
      </c>
      <c r="D66" s="1">
        <v>70</v>
      </c>
      <c r="E66" s="1">
        <v>80</v>
      </c>
      <c r="F66" s="1">
        <v>55</v>
      </c>
      <c r="G66" s="1">
        <v>90</v>
      </c>
    </row>
    <row r="67" spans="1:8">
      <c r="C67" s="1" t="s">
        <v>50</v>
      </c>
      <c r="D67" s="1">
        <v>50</v>
      </c>
      <c r="E67" s="1">
        <v>77</v>
      </c>
      <c r="F67" s="1">
        <v>90</v>
      </c>
      <c r="G67" s="1">
        <v>85</v>
      </c>
    </row>
    <row r="68" spans="1:8">
      <c r="C68" s="1" t="s">
        <v>3</v>
      </c>
      <c r="D68" s="1">
        <v>80</v>
      </c>
      <c r="E68" s="1">
        <v>60</v>
      </c>
      <c r="F68" s="1">
        <v>80</v>
      </c>
      <c r="G68" s="1">
        <v>50</v>
      </c>
    </row>
    <row r="69" spans="1:8">
      <c r="C69" s="1" t="s">
        <v>14</v>
      </c>
      <c r="D69" s="1">
        <v>90</v>
      </c>
      <c r="E69" s="1">
        <v>80</v>
      </c>
      <c r="F69" s="1">
        <v>90</v>
      </c>
      <c r="G69" s="1">
        <v>90</v>
      </c>
    </row>
    <row r="70" spans="1:8">
      <c r="C70" s="2" t="s">
        <v>64</v>
      </c>
      <c r="D70" s="2"/>
      <c r="E70" s="2"/>
      <c r="F70" s="2"/>
      <c r="G70" s="2"/>
    </row>
    <row r="72" spans="1:8">
      <c r="A72" t="s">
        <v>59</v>
      </c>
    </row>
    <row r="73" spans="1:8">
      <c r="B73" t="s">
        <v>71</v>
      </c>
    </row>
    <row r="74" spans="1:8">
      <c r="B74" t="s">
        <v>61</v>
      </c>
    </row>
    <row r="75" spans="1:8">
      <c r="B75" t="s">
        <v>94</v>
      </c>
    </row>
    <row r="76" spans="1:8">
      <c r="B76" t="s">
        <v>56</v>
      </c>
    </row>
    <row r="78" spans="1:8">
      <c r="C78" s="1"/>
      <c r="D78" s="3" t="s">
        <v>51</v>
      </c>
      <c r="E78" s="3" t="s">
        <v>52</v>
      </c>
      <c r="F78" s="3" t="s">
        <v>53</v>
      </c>
      <c r="G78" s="3" t="s">
        <v>54</v>
      </c>
      <c r="H78" s="4" t="s">
        <v>55</v>
      </c>
    </row>
    <row r="79" spans="1:8">
      <c r="C79" s="1" t="s">
        <v>48</v>
      </c>
      <c r="D79" s="1">
        <v>70</v>
      </c>
      <c r="E79" s="1">
        <v>80</v>
      </c>
      <c r="F79" s="1">
        <v>60</v>
      </c>
      <c r="G79" s="1">
        <v>90</v>
      </c>
      <c r="H79" s="2">
        <f>MIN(D79:G79)</f>
        <v>60</v>
      </c>
    </row>
    <row r="80" spans="1:8">
      <c r="C80" s="1" t="s">
        <v>50</v>
      </c>
      <c r="D80" s="1">
        <v>55</v>
      </c>
      <c r="E80" s="1">
        <v>77</v>
      </c>
      <c r="F80" s="1">
        <v>90</v>
      </c>
      <c r="G80" s="1">
        <v>85</v>
      </c>
      <c r="H80" s="2">
        <f>MIN(D80:G80)</f>
        <v>55</v>
      </c>
    </row>
    <row r="82" spans="1:7">
      <c r="B82" t="s">
        <v>12</v>
      </c>
    </row>
    <row r="83" spans="1:7">
      <c r="B83" t="s">
        <v>58</v>
      </c>
    </row>
    <row r="84" spans="1:7">
      <c r="C84" s="1"/>
      <c r="D84" s="3" t="s">
        <v>51</v>
      </c>
      <c r="E84" s="3" t="s">
        <v>52</v>
      </c>
      <c r="F84" s="3" t="s">
        <v>53</v>
      </c>
      <c r="G84" s="3" t="s">
        <v>54</v>
      </c>
    </row>
    <row r="85" spans="1:7">
      <c r="C85" s="1" t="s">
        <v>48</v>
      </c>
      <c r="D85" s="1">
        <v>70</v>
      </c>
      <c r="E85" s="1">
        <v>80</v>
      </c>
      <c r="F85" s="1">
        <v>55</v>
      </c>
      <c r="G85" s="1">
        <v>90</v>
      </c>
    </row>
    <row r="86" spans="1:7">
      <c r="C86" s="1" t="s">
        <v>50</v>
      </c>
      <c r="D86" s="1">
        <v>50</v>
      </c>
      <c r="E86" s="1">
        <v>77</v>
      </c>
      <c r="F86" s="1">
        <v>90</v>
      </c>
      <c r="G86" s="1">
        <v>85</v>
      </c>
    </row>
    <row r="87" spans="1:7">
      <c r="C87" s="1" t="s">
        <v>3</v>
      </c>
      <c r="D87" s="1">
        <v>80</v>
      </c>
      <c r="E87" s="1">
        <v>60</v>
      </c>
      <c r="F87" s="1">
        <v>80</v>
      </c>
      <c r="G87" s="1">
        <v>50</v>
      </c>
    </row>
    <row r="88" spans="1:7">
      <c r="C88" s="1" t="s">
        <v>14</v>
      </c>
      <c r="D88" s="1">
        <v>90</v>
      </c>
      <c r="E88" s="1">
        <v>80</v>
      </c>
      <c r="F88" s="1">
        <v>90</v>
      </c>
      <c r="G88" s="1">
        <v>90</v>
      </c>
    </row>
    <row r="89" spans="1:7">
      <c r="C89" s="2" t="s">
        <v>55</v>
      </c>
      <c r="D89" s="2"/>
      <c r="E89" s="2"/>
      <c r="F89" s="2"/>
      <c r="G89" s="2"/>
    </row>
    <row r="91" spans="1:7">
      <c r="A91" t="s">
        <v>67</v>
      </c>
    </row>
    <row r="92" spans="1:7">
      <c r="B92" t="s">
        <v>66</v>
      </c>
    </row>
    <row r="93" spans="1:7">
      <c r="B93" t="s">
        <v>0</v>
      </c>
    </row>
    <row r="94" spans="1:7">
      <c r="B94" t="s">
        <v>93</v>
      </c>
    </row>
    <row r="95" spans="1:7">
      <c r="B95" t="s">
        <v>8</v>
      </c>
    </row>
    <row r="97" spans="2:7">
      <c r="C97" s="1"/>
      <c r="D97" s="3" t="s">
        <v>6</v>
      </c>
      <c r="E97" s="4" t="s">
        <v>7</v>
      </c>
    </row>
    <row r="98" spans="2:7">
      <c r="C98" s="1" t="s">
        <v>1</v>
      </c>
      <c r="D98" s="1">
        <v>80</v>
      </c>
      <c r="E98" s="2" t="e">
        <f>RANK(D98,$D$131:$D$133,0)</f>
        <v>#N/A</v>
      </c>
      <c r="G98" t="s">
        <v>9</v>
      </c>
    </row>
    <row r="99" spans="2:7">
      <c r="C99" s="1" t="s">
        <v>2</v>
      </c>
      <c r="D99" s="1">
        <v>70</v>
      </c>
      <c r="E99" s="2" t="e">
        <f>RANK(D99,$D$131:$D$133,0)</f>
        <v>#N/A</v>
      </c>
      <c r="G99" t="s">
        <v>10</v>
      </c>
    </row>
    <row r="100" spans="2:7">
      <c r="C100" s="1" t="s">
        <v>4</v>
      </c>
      <c r="D100" s="1">
        <v>95</v>
      </c>
      <c r="E100" s="2" t="e">
        <f>RANK(D100,$D$131:$D$133,0)</f>
        <v>#N/A</v>
      </c>
      <c r="G100" t="s">
        <v>11</v>
      </c>
    </row>
    <row r="103" spans="2:7">
      <c r="B103" t="s">
        <v>12</v>
      </c>
    </row>
    <row r="104" spans="2:7">
      <c r="B104" t="s">
        <v>13</v>
      </c>
    </row>
    <row r="105" spans="2:7">
      <c r="C105" s="1"/>
      <c r="D105" s="3" t="s">
        <v>6</v>
      </c>
      <c r="E105" s="4" t="s">
        <v>7</v>
      </c>
    </row>
    <row r="106" spans="2:7">
      <c r="C106" s="1" t="s">
        <v>1</v>
      </c>
      <c r="D106" s="1">
        <v>70</v>
      </c>
      <c r="E106" s="2"/>
    </row>
    <row r="107" spans="2:7">
      <c r="C107" s="1" t="s">
        <v>2</v>
      </c>
      <c r="D107" s="1">
        <v>65</v>
      </c>
      <c r="E107" s="2"/>
    </row>
    <row r="108" spans="2:7">
      <c r="C108" s="1" t="s">
        <v>3</v>
      </c>
      <c r="D108" s="1">
        <v>88</v>
      </c>
      <c r="E108" s="2"/>
    </row>
    <row r="109" spans="2:7">
      <c r="C109" s="1" t="s">
        <v>14</v>
      </c>
      <c r="D109" s="1">
        <v>77</v>
      </c>
      <c r="E109" s="2"/>
    </row>
    <row r="110" spans="2:7">
      <c r="C110" s="1" t="s">
        <v>15</v>
      </c>
      <c r="D110" s="1">
        <v>62</v>
      </c>
      <c r="E110" s="2"/>
    </row>
    <row r="112" spans="2:7">
      <c r="B112" t="s">
        <v>16</v>
      </c>
    </row>
    <row r="113" spans="1:11">
      <c r="B113" t="s">
        <v>20</v>
      </c>
    </row>
    <row r="114" spans="1:11">
      <c r="C114" s="1"/>
      <c r="D114" s="3" t="s">
        <v>18</v>
      </c>
      <c r="E114" s="3" t="s">
        <v>17</v>
      </c>
      <c r="F114" s="3" t="s">
        <v>19</v>
      </c>
      <c r="G114" s="4" t="s">
        <v>7</v>
      </c>
    </row>
    <row r="115" spans="1:11">
      <c r="C115" s="1" t="s">
        <v>1</v>
      </c>
      <c r="D115" s="1">
        <v>80</v>
      </c>
      <c r="E115" s="1">
        <v>90</v>
      </c>
      <c r="F115" s="1">
        <v>82</v>
      </c>
      <c r="G115" s="2"/>
    </row>
    <row r="116" spans="1:11">
      <c r="C116" s="1" t="s">
        <v>2</v>
      </c>
      <c r="D116" s="1">
        <v>50</v>
      </c>
      <c r="E116" s="1">
        <v>60</v>
      </c>
      <c r="F116" s="1">
        <v>65</v>
      </c>
      <c r="G116" s="2"/>
    </row>
    <row r="117" spans="1:11">
      <c r="C117" s="1" t="s">
        <v>3</v>
      </c>
      <c r="D117" s="1">
        <v>70</v>
      </c>
      <c r="E117" s="1">
        <v>75</v>
      </c>
      <c r="F117" s="1">
        <v>77</v>
      </c>
      <c r="G117" s="2"/>
    </row>
    <row r="118" spans="1:11">
      <c r="C118" s="1" t="s">
        <v>14</v>
      </c>
      <c r="D118" s="1">
        <v>90</v>
      </c>
      <c r="E118" s="1">
        <v>35</v>
      </c>
      <c r="F118" s="1">
        <v>50</v>
      </c>
      <c r="G118" s="2"/>
    </row>
    <row r="119" spans="1:11">
      <c r="C119" s="1" t="s">
        <v>15</v>
      </c>
      <c r="D119" s="1">
        <v>20</v>
      </c>
      <c r="E119" s="1">
        <v>80</v>
      </c>
      <c r="F119" s="1">
        <v>60</v>
      </c>
      <c r="G119" s="2"/>
    </row>
    <row r="121" spans="1:11">
      <c r="A121" t="s">
        <v>68</v>
      </c>
      <c r="C121" t="s">
        <v>110</v>
      </c>
    </row>
    <row r="122" spans="1:11">
      <c r="B122" t="s">
        <v>69</v>
      </c>
    </row>
    <row r="123" spans="1:11">
      <c r="B123" t="s">
        <v>70</v>
      </c>
    </row>
    <row r="124" spans="1:11">
      <c r="B124" t="s">
        <v>92</v>
      </c>
      <c r="F124" t="s">
        <v>87</v>
      </c>
    </row>
    <row r="125" spans="1:11">
      <c r="B125" t="s">
        <v>73</v>
      </c>
    </row>
    <row r="127" spans="1:11">
      <c r="C127" s="1"/>
      <c r="D127" s="1" t="s">
        <v>76</v>
      </c>
      <c r="F127" s="15" t="s">
        <v>77</v>
      </c>
      <c r="G127" s="15"/>
      <c r="H127" s="16" t="s">
        <v>78</v>
      </c>
      <c r="I127" s="16"/>
      <c r="J127" s="15" t="s">
        <v>79</v>
      </c>
      <c r="K127" s="15"/>
    </row>
    <row r="128" spans="1:11">
      <c r="C128" s="1" t="s">
        <v>48</v>
      </c>
      <c r="D128" s="1">
        <v>85.666600000000003</v>
      </c>
      <c r="F128" s="15">
        <f>ROUND(D128,0)</f>
        <v>86</v>
      </c>
      <c r="G128" s="15"/>
      <c r="H128" s="16">
        <f>ROUND(D128,1)</f>
        <v>85.7</v>
      </c>
      <c r="I128" s="16"/>
      <c r="J128" s="15">
        <f>ROUND(D128,2)</f>
        <v>85.67</v>
      </c>
      <c r="K128" s="15"/>
    </row>
    <row r="129" spans="2:11">
      <c r="C129" s="1" t="s">
        <v>50</v>
      </c>
      <c r="D129" s="1">
        <v>72.52</v>
      </c>
      <c r="F129" s="15">
        <f t="shared" ref="F129:F131" si="2">ROUND(D129,0)</f>
        <v>73</v>
      </c>
      <c r="G129" s="15"/>
      <c r="H129" s="16">
        <f>ROUND(D129,1)</f>
        <v>72.5</v>
      </c>
      <c r="I129" s="16"/>
      <c r="J129" s="15">
        <f t="shared" ref="J129:J131" si="3">ROUND(D129,2)</f>
        <v>72.52</v>
      </c>
      <c r="K129" s="15"/>
    </row>
    <row r="130" spans="2:11">
      <c r="C130" s="1" t="s">
        <v>74</v>
      </c>
      <c r="D130" s="1">
        <v>60.4</v>
      </c>
      <c r="F130" s="15">
        <f t="shared" si="2"/>
        <v>60</v>
      </c>
      <c r="G130" s="15"/>
      <c r="H130" s="16">
        <f>ROUND(D130,1)</f>
        <v>60.4</v>
      </c>
      <c r="I130" s="16"/>
      <c r="J130" s="15">
        <f t="shared" si="3"/>
        <v>60.4</v>
      </c>
      <c r="K130" s="15"/>
    </row>
    <row r="131" spans="2:11">
      <c r="C131" s="1" t="s">
        <v>75</v>
      </c>
      <c r="D131" s="1">
        <v>82.333299999999994</v>
      </c>
      <c r="F131" s="15">
        <f t="shared" si="2"/>
        <v>82</v>
      </c>
      <c r="G131" s="15"/>
      <c r="H131" s="16">
        <f>ROUND(D131,1)</f>
        <v>82.3</v>
      </c>
      <c r="I131" s="16"/>
      <c r="J131" s="15">
        <f t="shared" si="3"/>
        <v>82.33</v>
      </c>
      <c r="K131" s="15"/>
    </row>
    <row r="133" spans="2:11">
      <c r="B133" t="s">
        <v>57</v>
      </c>
    </row>
    <row r="134" spans="2:11">
      <c r="B134" t="s">
        <v>112</v>
      </c>
    </row>
    <row r="135" spans="2:11">
      <c r="C135" s="1"/>
      <c r="D135" s="1" t="s">
        <v>80</v>
      </c>
      <c r="F135" s="15" t="s">
        <v>77</v>
      </c>
      <c r="G135" s="15"/>
      <c r="H135" s="16" t="s">
        <v>78</v>
      </c>
      <c r="I135" s="16"/>
      <c r="J135" s="15" t="s">
        <v>86</v>
      </c>
      <c r="K135" s="15"/>
    </row>
    <row r="136" spans="2:11">
      <c r="C136" s="1" t="s">
        <v>81</v>
      </c>
      <c r="D136" s="1">
        <v>123.456</v>
      </c>
      <c r="F136" s="15"/>
      <c r="G136" s="15"/>
      <c r="H136" s="16"/>
      <c r="I136" s="16"/>
      <c r="J136" s="15"/>
      <c r="K136" s="15"/>
    </row>
    <row r="137" spans="2:11">
      <c r="C137" s="1" t="s">
        <v>82</v>
      </c>
      <c r="D137" s="1">
        <v>220.565</v>
      </c>
      <c r="F137" s="15"/>
      <c r="G137" s="15"/>
      <c r="H137" s="16"/>
      <c r="I137" s="16"/>
      <c r="J137" s="15"/>
      <c r="K137" s="15"/>
    </row>
    <row r="138" spans="2:11">
      <c r="C138" s="1" t="s">
        <v>83</v>
      </c>
      <c r="D138" s="1">
        <v>980.32</v>
      </c>
      <c r="F138" s="15"/>
      <c r="G138" s="15"/>
      <c r="H138" s="16"/>
      <c r="I138" s="16"/>
      <c r="J138" s="15"/>
      <c r="K138" s="15"/>
    </row>
    <row r="139" spans="2:11">
      <c r="C139" s="1" t="s">
        <v>84</v>
      </c>
      <c r="D139" s="1">
        <v>888.88800000000003</v>
      </c>
      <c r="F139" s="15"/>
      <c r="G139" s="15"/>
      <c r="H139" s="16"/>
      <c r="I139" s="16"/>
      <c r="J139" s="15"/>
      <c r="K139" s="15"/>
    </row>
    <row r="140" spans="2:11">
      <c r="C140" s="1" t="s">
        <v>85</v>
      </c>
      <c r="D140" s="1">
        <v>762.54200000000003</v>
      </c>
      <c r="F140" s="15"/>
      <c r="G140" s="15"/>
      <c r="H140" s="16"/>
      <c r="I140" s="16"/>
      <c r="J140" s="15"/>
      <c r="K140" s="15"/>
    </row>
    <row r="142" spans="2:11">
      <c r="B142" t="s">
        <v>88</v>
      </c>
    </row>
    <row r="143" spans="2:11">
      <c r="B143" t="s">
        <v>89</v>
      </c>
    </row>
    <row r="144" spans="2:11">
      <c r="C144" s="1"/>
      <c r="D144" s="1" t="s">
        <v>90</v>
      </c>
      <c r="E144" s="1" t="s">
        <v>52</v>
      </c>
      <c r="F144" s="1" t="s">
        <v>51</v>
      </c>
      <c r="G144" s="15" t="s">
        <v>91</v>
      </c>
      <c r="H144" s="15"/>
    </row>
    <row r="145" spans="1:22">
      <c r="C145" s="1" t="s">
        <v>48</v>
      </c>
      <c r="D145" s="1">
        <v>80</v>
      </c>
      <c r="E145" s="1">
        <v>65</v>
      </c>
      <c r="F145" s="1">
        <v>55</v>
      </c>
      <c r="G145" s="15"/>
      <c r="H145" s="15"/>
    </row>
    <row r="146" spans="1:22">
      <c r="C146" s="1" t="s">
        <v>49</v>
      </c>
      <c r="D146" s="1">
        <v>87</v>
      </c>
      <c r="E146" s="1">
        <v>48</v>
      </c>
      <c r="F146" s="1">
        <v>75</v>
      </c>
      <c r="G146" s="15"/>
      <c r="H146" s="15"/>
    </row>
    <row r="147" spans="1:22">
      <c r="C147" s="1" t="s">
        <v>3</v>
      </c>
      <c r="D147" s="1">
        <v>92</v>
      </c>
      <c r="E147" s="1">
        <v>95</v>
      </c>
      <c r="F147" s="1">
        <v>98</v>
      </c>
      <c r="G147" s="15"/>
      <c r="H147" s="15"/>
    </row>
    <row r="148" spans="1:22">
      <c r="C148" s="1" t="s">
        <v>14</v>
      </c>
      <c r="D148" s="1">
        <v>65</v>
      </c>
      <c r="E148" s="1">
        <v>64</v>
      </c>
      <c r="F148" s="1">
        <v>78</v>
      </c>
      <c r="G148" s="15"/>
      <c r="H148" s="15"/>
    </row>
    <row r="150" spans="1:22">
      <c r="A150" t="s">
        <v>98</v>
      </c>
    </row>
    <row r="151" spans="1:22">
      <c r="B151" t="s">
        <v>99</v>
      </c>
    </row>
    <row r="152" spans="1:22">
      <c r="B152" t="s">
        <v>100</v>
      </c>
    </row>
    <row r="153" spans="1:22">
      <c r="B153" t="s">
        <v>101</v>
      </c>
      <c r="F153" t="s">
        <v>102</v>
      </c>
    </row>
    <row r="154" spans="1:22">
      <c r="B154" t="s">
        <v>103</v>
      </c>
    </row>
    <row r="156" spans="1:22">
      <c r="C156" s="1"/>
      <c r="D156" s="1" t="s">
        <v>76</v>
      </c>
      <c r="F156" s="15" t="s">
        <v>77</v>
      </c>
      <c r="G156" s="15"/>
      <c r="H156" s="16" t="s">
        <v>78</v>
      </c>
      <c r="I156" s="16"/>
      <c r="J156" s="15" t="s">
        <v>79</v>
      </c>
      <c r="K156" s="15"/>
      <c r="M156" s="6" t="s">
        <v>104</v>
      </c>
      <c r="N156" s="6"/>
      <c r="O156" s="6"/>
      <c r="P156" s="6"/>
      <c r="Q156" s="6"/>
      <c r="R156" s="7"/>
      <c r="S156" s="7"/>
      <c r="T156" s="6" t="s">
        <v>106</v>
      </c>
      <c r="U156" s="6"/>
      <c r="V156" s="2">
        <v>20.25</v>
      </c>
    </row>
    <row r="157" spans="1:22">
      <c r="C157" s="1" t="s">
        <v>48</v>
      </c>
      <c r="D157" s="1">
        <v>85.666600000000003</v>
      </c>
      <c r="F157" s="15">
        <f>ROUNDUP(D157,0)</f>
        <v>86</v>
      </c>
      <c r="G157" s="15"/>
      <c r="H157" s="16">
        <f>ROUNDUP(D157,1)</f>
        <v>85.699999999999989</v>
      </c>
      <c r="I157" s="16"/>
      <c r="J157" s="15">
        <f>ROUNDUP(D157,2)</f>
        <v>85.67</v>
      </c>
      <c r="K157" s="15"/>
      <c r="M157" s="8" t="s">
        <v>105</v>
      </c>
      <c r="N157" s="8"/>
      <c r="O157" s="8"/>
      <c r="P157" s="8"/>
      <c r="Q157" s="8"/>
      <c r="R157" s="8"/>
      <c r="S157" s="8"/>
      <c r="T157" s="8">
        <v>21</v>
      </c>
      <c r="U157" s="19" t="s">
        <v>109</v>
      </c>
      <c r="V157" s="2">
        <f>ROUNDUP(V156,0)</f>
        <v>21</v>
      </c>
    </row>
    <row r="158" spans="1:22">
      <c r="C158" s="1" t="s">
        <v>50</v>
      </c>
      <c r="D158" s="1">
        <v>72.52</v>
      </c>
      <c r="F158" s="15">
        <f t="shared" ref="F158:F160" si="4">ROUNDUP(D158,0)</f>
        <v>73</v>
      </c>
      <c r="G158" s="15"/>
      <c r="H158" s="16">
        <f t="shared" ref="H158:H160" si="5">ROUNDUP(D158,1)</f>
        <v>72.599999999999994</v>
      </c>
      <c r="I158" s="16"/>
      <c r="J158" s="15">
        <f t="shared" ref="J158:J160" si="6">ROUNDUP(D158,2)</f>
        <v>72.52</v>
      </c>
      <c r="K158" s="15"/>
      <c r="M158" s="6" t="s">
        <v>107</v>
      </c>
      <c r="N158" s="6"/>
      <c r="O158" s="6"/>
      <c r="P158" s="6"/>
      <c r="Q158" s="6"/>
      <c r="R158" s="6"/>
      <c r="S158" s="6"/>
      <c r="T158" s="6">
        <v>20</v>
      </c>
      <c r="U158" s="19"/>
      <c r="V158" s="2">
        <f>ROUNDDOWN(V156,0)</f>
        <v>20</v>
      </c>
    </row>
    <row r="159" spans="1:22">
      <c r="C159" s="1" t="s">
        <v>74</v>
      </c>
      <c r="D159" s="1">
        <v>60.4</v>
      </c>
      <c r="F159" s="15">
        <f t="shared" si="4"/>
        <v>61</v>
      </c>
      <c r="G159" s="15"/>
      <c r="H159" s="16">
        <f t="shared" si="5"/>
        <v>60.4</v>
      </c>
      <c r="I159" s="16"/>
      <c r="J159" s="15">
        <f t="shared" si="6"/>
        <v>60.4</v>
      </c>
      <c r="K159" s="15"/>
      <c r="M159" s="8" t="s">
        <v>108</v>
      </c>
      <c r="N159" s="8"/>
      <c r="O159" s="8"/>
      <c r="P159" s="8"/>
      <c r="Q159" s="8"/>
      <c r="T159" s="8">
        <v>20</v>
      </c>
      <c r="U159" s="19"/>
      <c r="V159" s="2">
        <f>ROUND(V156,0)</f>
        <v>20</v>
      </c>
    </row>
    <row r="160" spans="1:22">
      <c r="C160" s="1" t="s">
        <v>75</v>
      </c>
      <c r="D160" s="1">
        <v>82.333299999999994</v>
      </c>
      <c r="F160" s="15">
        <f t="shared" si="4"/>
        <v>83</v>
      </c>
      <c r="G160" s="15"/>
      <c r="H160" s="16">
        <f t="shared" si="5"/>
        <v>82.399999999999991</v>
      </c>
      <c r="I160" s="16"/>
      <c r="J160" s="15">
        <f t="shared" si="6"/>
        <v>82.34</v>
      </c>
      <c r="K160" s="15"/>
    </row>
    <row r="162" spans="2:11">
      <c r="B162" t="s">
        <v>57</v>
      </c>
    </row>
    <row r="163" spans="2:11">
      <c r="B163" t="s">
        <v>111</v>
      </c>
    </row>
    <row r="164" spans="2:11">
      <c r="C164" s="1"/>
      <c r="D164" s="1" t="s">
        <v>80</v>
      </c>
      <c r="F164" s="15" t="s">
        <v>77</v>
      </c>
      <c r="G164" s="15"/>
      <c r="H164" s="16" t="s">
        <v>78</v>
      </c>
      <c r="I164" s="16"/>
      <c r="J164" s="15" t="s">
        <v>125</v>
      </c>
      <c r="K164" s="15"/>
    </row>
    <row r="165" spans="2:11">
      <c r="C165" s="1" t="s">
        <v>81</v>
      </c>
      <c r="D165" s="1">
        <v>123.456</v>
      </c>
      <c r="F165" s="15"/>
      <c r="G165" s="15"/>
      <c r="H165" s="16"/>
      <c r="I165" s="16"/>
      <c r="J165" s="15"/>
      <c r="K165" s="15"/>
    </row>
    <row r="166" spans="2:11">
      <c r="C166" s="1" t="s">
        <v>82</v>
      </c>
      <c r="D166" s="1">
        <v>220.565</v>
      </c>
      <c r="F166" s="15"/>
      <c r="G166" s="15"/>
      <c r="H166" s="16"/>
      <c r="I166" s="16"/>
      <c r="J166" s="15"/>
      <c r="K166" s="15"/>
    </row>
    <row r="167" spans="2:11">
      <c r="C167" s="1" t="s">
        <v>83</v>
      </c>
      <c r="D167" s="1">
        <v>980.32</v>
      </c>
      <c r="F167" s="15"/>
      <c r="G167" s="15"/>
      <c r="H167" s="16"/>
      <c r="I167" s="16"/>
      <c r="J167" s="15"/>
      <c r="K167" s="15"/>
    </row>
    <row r="168" spans="2:11">
      <c r="C168" s="1" t="s">
        <v>84</v>
      </c>
      <c r="D168" s="1">
        <v>888.88800000000003</v>
      </c>
      <c r="F168" s="15"/>
      <c r="G168" s="15"/>
      <c r="H168" s="16"/>
      <c r="I168" s="16"/>
      <c r="J168" s="15"/>
      <c r="K168" s="15"/>
    </row>
    <row r="169" spans="2:11">
      <c r="C169" s="1" t="s">
        <v>85</v>
      </c>
      <c r="D169" s="1">
        <v>762.54200000000003</v>
      </c>
      <c r="F169" s="15"/>
      <c r="G169" s="15"/>
      <c r="H169" s="16"/>
      <c r="I169" s="16"/>
      <c r="J169" s="15"/>
      <c r="K169" s="15"/>
    </row>
    <row r="171" spans="2:11">
      <c r="B171" t="s">
        <v>88</v>
      </c>
    </row>
    <row r="172" spans="2:11">
      <c r="B172" t="s">
        <v>113</v>
      </c>
    </row>
    <row r="173" spans="2:11">
      <c r="C173" s="1"/>
      <c r="D173" s="1" t="s">
        <v>90</v>
      </c>
      <c r="E173" s="1" t="s">
        <v>52</v>
      </c>
      <c r="F173" s="1" t="s">
        <v>51</v>
      </c>
      <c r="G173" s="15" t="s">
        <v>114</v>
      </c>
      <c r="H173" s="15"/>
    </row>
    <row r="174" spans="2:11">
      <c r="C174" s="1" t="s">
        <v>48</v>
      </c>
      <c r="D174" s="1">
        <v>80</v>
      </c>
      <c r="E174" s="1">
        <v>65</v>
      </c>
      <c r="F174" s="1">
        <v>55</v>
      </c>
      <c r="G174" s="15"/>
      <c r="H174" s="15"/>
    </row>
    <row r="175" spans="2:11">
      <c r="C175" s="1" t="s">
        <v>49</v>
      </c>
      <c r="D175" s="1">
        <v>87</v>
      </c>
      <c r="E175" s="1">
        <v>48</v>
      </c>
      <c r="F175" s="1">
        <v>75</v>
      </c>
      <c r="G175" s="15"/>
      <c r="H175" s="15"/>
    </row>
    <row r="176" spans="2:11">
      <c r="C176" s="1" t="s">
        <v>3</v>
      </c>
      <c r="D176" s="1">
        <v>92</v>
      </c>
      <c r="E176" s="1">
        <v>95</v>
      </c>
      <c r="F176" s="1">
        <v>98</v>
      </c>
      <c r="G176" s="15"/>
      <c r="H176" s="15"/>
    </row>
    <row r="177" spans="1:11">
      <c r="C177" s="1" t="s">
        <v>14</v>
      </c>
      <c r="D177" s="1">
        <v>65</v>
      </c>
      <c r="E177" s="1">
        <v>64</v>
      </c>
      <c r="F177" s="1">
        <v>78</v>
      </c>
      <c r="G177" s="15"/>
      <c r="H177" s="15"/>
    </row>
    <row r="179" spans="1:11">
      <c r="A179" t="s">
        <v>116</v>
      </c>
    </row>
    <row r="180" spans="1:11">
      <c r="B180" t="s">
        <v>115</v>
      </c>
    </row>
    <row r="181" spans="1:11">
      <c r="B181" t="s">
        <v>117</v>
      </c>
    </row>
    <row r="182" spans="1:11">
      <c r="B182" t="s">
        <v>118</v>
      </c>
      <c r="F182" t="s">
        <v>119</v>
      </c>
    </row>
    <row r="183" spans="1:11">
      <c r="B183" t="s">
        <v>120</v>
      </c>
    </row>
    <row r="185" spans="1:11">
      <c r="C185" s="1"/>
      <c r="D185" s="1" t="s">
        <v>76</v>
      </c>
      <c r="F185" s="15" t="s">
        <v>77</v>
      </c>
      <c r="G185" s="15"/>
      <c r="H185" s="16" t="s">
        <v>78</v>
      </c>
      <c r="I185" s="16"/>
      <c r="J185" s="15" t="s">
        <v>79</v>
      </c>
      <c r="K185" s="15"/>
    </row>
    <row r="186" spans="1:11">
      <c r="C186" s="1" t="s">
        <v>48</v>
      </c>
      <c r="D186" s="1">
        <v>85.666600000000003</v>
      </c>
      <c r="F186" s="15">
        <f>ROUNDDOWN(D186,0)</f>
        <v>85</v>
      </c>
      <c r="G186" s="15"/>
      <c r="H186" s="16">
        <f>ROUNDDOWN(D186,1)</f>
        <v>85.6</v>
      </c>
      <c r="I186" s="16"/>
      <c r="J186" s="15">
        <f>ROUNDDOWN(D186,2)</f>
        <v>85.66</v>
      </c>
      <c r="K186" s="15"/>
    </row>
    <row r="187" spans="1:11">
      <c r="C187" s="1" t="s">
        <v>50</v>
      </c>
      <c r="D187" s="1">
        <v>72.52</v>
      </c>
      <c r="F187" s="15">
        <f t="shared" ref="F187:F189" si="7">ROUNDDOWN(D187,0)</f>
        <v>72</v>
      </c>
      <c r="G187" s="15"/>
      <c r="H187" s="16">
        <f t="shared" ref="H187:H189" si="8">ROUNDDOWN(D187,1)</f>
        <v>72.5</v>
      </c>
      <c r="I187" s="16"/>
      <c r="J187" s="15">
        <f t="shared" ref="J187:J189" si="9">ROUNDDOWN(D187,2)</f>
        <v>72.52</v>
      </c>
      <c r="K187" s="15"/>
    </row>
    <row r="188" spans="1:11">
      <c r="C188" s="1" t="s">
        <v>74</v>
      </c>
      <c r="D188" s="1">
        <v>60.4</v>
      </c>
      <c r="F188" s="15">
        <f t="shared" si="7"/>
        <v>60</v>
      </c>
      <c r="G188" s="15"/>
      <c r="H188" s="16">
        <f t="shared" si="8"/>
        <v>60.4</v>
      </c>
      <c r="I188" s="16"/>
      <c r="J188" s="15">
        <f t="shared" si="9"/>
        <v>60.4</v>
      </c>
      <c r="K188" s="15"/>
    </row>
    <row r="189" spans="1:11">
      <c r="C189" s="1" t="s">
        <v>75</v>
      </c>
      <c r="D189" s="1">
        <v>82.333299999999994</v>
      </c>
      <c r="F189" s="15">
        <f t="shared" si="7"/>
        <v>82</v>
      </c>
      <c r="G189" s="15"/>
      <c r="H189" s="16">
        <f t="shared" si="8"/>
        <v>82.3</v>
      </c>
      <c r="I189" s="16"/>
      <c r="J189" s="15">
        <f t="shared" si="9"/>
        <v>82.33</v>
      </c>
      <c r="K189" s="15"/>
    </row>
    <row r="191" spans="1:11">
      <c r="B191" t="s">
        <v>57</v>
      </c>
    </row>
    <row r="192" spans="1:11">
      <c r="B192" t="s">
        <v>122</v>
      </c>
    </row>
    <row r="193" spans="2:11">
      <c r="C193" s="1"/>
      <c r="D193" s="1" t="s">
        <v>80</v>
      </c>
      <c r="F193" s="15" t="s">
        <v>77</v>
      </c>
      <c r="G193" s="15"/>
      <c r="H193" s="16" t="s">
        <v>78</v>
      </c>
      <c r="I193" s="16"/>
      <c r="J193" s="15" t="s">
        <v>121</v>
      </c>
      <c r="K193" s="15"/>
    </row>
    <row r="194" spans="2:11">
      <c r="C194" s="1" t="s">
        <v>81</v>
      </c>
      <c r="D194" s="1">
        <v>123.456</v>
      </c>
      <c r="F194" s="15"/>
      <c r="G194" s="15"/>
      <c r="H194" s="16"/>
      <c r="I194" s="16"/>
      <c r="J194" s="15"/>
      <c r="K194" s="15"/>
    </row>
    <row r="195" spans="2:11">
      <c r="C195" s="1" t="s">
        <v>82</v>
      </c>
      <c r="D195" s="1">
        <v>220.565</v>
      </c>
      <c r="F195" s="15"/>
      <c r="G195" s="15"/>
      <c r="H195" s="16"/>
      <c r="I195" s="16"/>
      <c r="J195" s="15"/>
      <c r="K195" s="15"/>
    </row>
    <row r="196" spans="2:11">
      <c r="C196" s="1" t="s">
        <v>83</v>
      </c>
      <c r="D196" s="1">
        <v>980.32</v>
      </c>
      <c r="F196" s="15"/>
      <c r="G196" s="15"/>
      <c r="H196" s="16"/>
      <c r="I196" s="16"/>
      <c r="J196" s="15"/>
      <c r="K196" s="15"/>
    </row>
    <row r="197" spans="2:11">
      <c r="C197" s="1" t="s">
        <v>84</v>
      </c>
      <c r="D197" s="1">
        <v>888.88800000000003</v>
      </c>
      <c r="F197" s="15"/>
      <c r="G197" s="15"/>
      <c r="H197" s="16"/>
      <c r="I197" s="16"/>
      <c r="J197" s="15"/>
      <c r="K197" s="15"/>
    </row>
    <row r="198" spans="2:11">
      <c r="C198" s="1" t="s">
        <v>85</v>
      </c>
      <c r="D198" s="1">
        <v>762.54200000000003</v>
      </c>
      <c r="F198" s="15"/>
      <c r="G198" s="15"/>
      <c r="H198" s="16"/>
      <c r="I198" s="16"/>
      <c r="J198" s="15"/>
      <c r="K198" s="15"/>
    </row>
    <row r="200" spans="2:11">
      <c r="B200" t="s">
        <v>88</v>
      </c>
    </row>
    <row r="201" spans="2:11">
      <c r="B201" t="s">
        <v>123</v>
      </c>
    </row>
    <row r="202" spans="2:11">
      <c r="C202" s="1"/>
      <c r="D202" s="1" t="s">
        <v>90</v>
      </c>
      <c r="E202" s="1" t="s">
        <v>52</v>
      </c>
      <c r="F202" s="1" t="s">
        <v>51</v>
      </c>
      <c r="G202" s="15" t="s">
        <v>124</v>
      </c>
      <c r="H202" s="15"/>
    </row>
    <row r="203" spans="2:11">
      <c r="C203" s="1" t="s">
        <v>48</v>
      </c>
      <c r="D203" s="1">
        <v>80</v>
      </c>
      <c r="E203" s="1">
        <v>65</v>
      </c>
      <c r="F203" s="1">
        <v>55</v>
      </c>
      <c r="G203" s="15"/>
      <c r="H203" s="15"/>
    </row>
    <row r="204" spans="2:11">
      <c r="C204" s="1" t="s">
        <v>49</v>
      </c>
      <c r="D204" s="1">
        <v>87</v>
      </c>
      <c r="E204" s="1">
        <v>48</v>
      </c>
      <c r="F204" s="1">
        <v>75</v>
      </c>
      <c r="G204" s="15"/>
      <c r="H204" s="15"/>
    </row>
    <row r="205" spans="2:11">
      <c r="C205" s="1" t="s">
        <v>3</v>
      </c>
      <c r="D205" s="1">
        <v>92</v>
      </c>
      <c r="E205" s="1">
        <v>95</v>
      </c>
      <c r="F205" s="1">
        <v>98</v>
      </c>
      <c r="G205" s="15"/>
      <c r="H205" s="15"/>
    </row>
    <row r="206" spans="2:11">
      <c r="C206" s="1" t="s">
        <v>14</v>
      </c>
      <c r="D206" s="1">
        <v>65</v>
      </c>
      <c r="E206" s="1">
        <v>64</v>
      </c>
      <c r="F206" s="1">
        <v>78</v>
      </c>
      <c r="G206" s="15"/>
      <c r="H206" s="15"/>
    </row>
  </sheetData>
  <mergeCells count="117">
    <mergeCell ref="F129:G129"/>
    <mergeCell ref="H129:I129"/>
    <mergeCell ref="J129:K129"/>
    <mergeCell ref="F130:G130"/>
    <mergeCell ref="H130:I130"/>
    <mergeCell ref="J130:K130"/>
    <mergeCell ref="G28:H28"/>
    <mergeCell ref="G29:H29"/>
    <mergeCell ref="F127:G127"/>
    <mergeCell ref="H127:I127"/>
    <mergeCell ref="J127:K127"/>
    <mergeCell ref="F128:G128"/>
    <mergeCell ref="H128:I128"/>
    <mergeCell ref="J128:K128"/>
    <mergeCell ref="F136:G136"/>
    <mergeCell ref="H136:I136"/>
    <mergeCell ref="J136:K136"/>
    <mergeCell ref="F137:G137"/>
    <mergeCell ref="H137:I137"/>
    <mergeCell ref="J137:K137"/>
    <mergeCell ref="F131:G131"/>
    <mergeCell ref="H131:I131"/>
    <mergeCell ref="J131:K131"/>
    <mergeCell ref="F135:G135"/>
    <mergeCell ref="H135:I135"/>
    <mergeCell ref="J135:K135"/>
    <mergeCell ref="F140:G140"/>
    <mergeCell ref="H140:I140"/>
    <mergeCell ref="J140:K140"/>
    <mergeCell ref="G144:H144"/>
    <mergeCell ref="G145:H145"/>
    <mergeCell ref="G146:H146"/>
    <mergeCell ref="F138:G138"/>
    <mergeCell ref="H138:I138"/>
    <mergeCell ref="J138:K138"/>
    <mergeCell ref="F139:G139"/>
    <mergeCell ref="H139:I139"/>
    <mergeCell ref="J139:K139"/>
    <mergeCell ref="U157:U159"/>
    <mergeCell ref="F158:G158"/>
    <mergeCell ref="H158:I158"/>
    <mergeCell ref="J158:K158"/>
    <mergeCell ref="F159:G159"/>
    <mergeCell ref="H159:I159"/>
    <mergeCell ref="J159:K159"/>
    <mergeCell ref="G147:H147"/>
    <mergeCell ref="G148:H148"/>
    <mergeCell ref="F156:G156"/>
    <mergeCell ref="H156:I156"/>
    <mergeCell ref="J156:K156"/>
    <mergeCell ref="F157:G157"/>
    <mergeCell ref="H157:I157"/>
    <mergeCell ref="J157:K157"/>
    <mergeCell ref="F165:G165"/>
    <mergeCell ref="H165:I165"/>
    <mergeCell ref="J165:K165"/>
    <mergeCell ref="F166:G166"/>
    <mergeCell ref="H166:I166"/>
    <mergeCell ref="J166:K166"/>
    <mergeCell ref="F160:G160"/>
    <mergeCell ref="H160:I160"/>
    <mergeCell ref="J160:K160"/>
    <mergeCell ref="F164:G164"/>
    <mergeCell ref="H164:I164"/>
    <mergeCell ref="J164:K164"/>
    <mergeCell ref="F169:G169"/>
    <mergeCell ref="H169:I169"/>
    <mergeCell ref="J169:K169"/>
    <mergeCell ref="G173:H173"/>
    <mergeCell ref="G174:H174"/>
    <mergeCell ref="G175:H175"/>
    <mergeCell ref="F167:G167"/>
    <mergeCell ref="H167:I167"/>
    <mergeCell ref="J167:K167"/>
    <mergeCell ref="F168:G168"/>
    <mergeCell ref="H168:I168"/>
    <mergeCell ref="J168:K168"/>
    <mergeCell ref="F187:G187"/>
    <mergeCell ref="H187:I187"/>
    <mergeCell ref="J187:K187"/>
    <mergeCell ref="F188:G188"/>
    <mergeCell ref="H188:I188"/>
    <mergeCell ref="J188:K188"/>
    <mergeCell ref="G176:H176"/>
    <mergeCell ref="G177:H177"/>
    <mergeCell ref="F185:G185"/>
    <mergeCell ref="H185:I185"/>
    <mergeCell ref="J185:K185"/>
    <mergeCell ref="F186:G186"/>
    <mergeCell ref="H186:I186"/>
    <mergeCell ref="J186:K186"/>
    <mergeCell ref="F194:G194"/>
    <mergeCell ref="H194:I194"/>
    <mergeCell ref="J194:K194"/>
    <mergeCell ref="F195:G195"/>
    <mergeCell ref="H195:I195"/>
    <mergeCell ref="J195:K195"/>
    <mergeCell ref="F189:G189"/>
    <mergeCell ref="H189:I189"/>
    <mergeCell ref="J189:K189"/>
    <mergeCell ref="F193:G193"/>
    <mergeCell ref="H193:I193"/>
    <mergeCell ref="J193:K193"/>
    <mergeCell ref="G205:H205"/>
    <mergeCell ref="G206:H206"/>
    <mergeCell ref="F198:G198"/>
    <mergeCell ref="H198:I198"/>
    <mergeCell ref="J198:K198"/>
    <mergeCell ref="G202:H202"/>
    <mergeCell ref="G203:H203"/>
    <mergeCell ref="G204:H204"/>
    <mergeCell ref="F196:G196"/>
    <mergeCell ref="H196:I196"/>
    <mergeCell ref="J196:K196"/>
    <mergeCell ref="F197:G197"/>
    <mergeCell ref="H197:I197"/>
    <mergeCell ref="J197:K197"/>
  </mergeCells>
  <phoneticPr fontId="1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Windows 사용자</cp:lastModifiedBy>
  <dcterms:created xsi:type="dcterms:W3CDTF">2016-05-25T05:44:00Z</dcterms:created>
  <dcterms:modified xsi:type="dcterms:W3CDTF">2016-10-28T10:34:23Z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3d30e353-bf78-4e53-bdf9-5007266cb4c7</vt:lpwstr>
  </property>
</Properties>
</file>